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0_共有\委託\10_公表資料\"/>
    </mc:Choice>
  </mc:AlternateContent>
  <bookViews>
    <workbookView xWindow="0" yWindow="0" windowWidth="22260" windowHeight="12645" tabRatio="768" firstSheet="1" activeTab="1"/>
  </bookViews>
  <sheets>
    <sheet name="別紙1　委託化予定事務" sheetId="1" state="hidden" r:id="rId1"/>
    <sheet name="一覧詳細" sheetId="3" r:id="rId2"/>
  </sheets>
  <definedNames>
    <definedName name="_xlnm._FilterDatabase" localSheetId="1" hidden="1">一覧詳細!$A$4:$T$538</definedName>
    <definedName name="_xlnm._FilterDatabase" localSheetId="0" hidden="1">'別紙1　委託化予定事務'!$C$5:$M$70</definedName>
    <definedName name="_xlnm.Print_Area" localSheetId="0">'別紙1　委託化予定事務'!$A$1:$L$70</definedName>
    <definedName name="_xlnm.Print_Titles" localSheetId="1">一覧詳細!$3:$4</definedName>
    <definedName name="_xlnm.Print_Titles" localSheetId="0">'別紙1　委託化予定事務'!$1:$5</definedName>
    <definedName name="Z_B549B256_0576_4A1F_ABBB_6B974D59391A_.wvu.Cols" localSheetId="0" hidden="1">'別紙1　委託化予定事務'!$E:$F,'別紙1　委託化予定事務'!$I:$K,'別紙1　委託化予定事務'!$M:$M</definedName>
    <definedName name="Z_B549B256_0576_4A1F_ABBB_6B974D59391A_.wvu.FilterData" localSheetId="1" hidden="1">一覧詳細!$A$4:$T$537</definedName>
    <definedName name="Z_B549B256_0576_4A1F_ABBB_6B974D59391A_.wvu.FilterData" localSheetId="0" hidden="1">'別紙1　委託化予定事務'!$C$5:$M$70</definedName>
    <definedName name="Z_B549B256_0576_4A1F_ABBB_6B974D59391A_.wvu.PrintArea" localSheetId="0" hidden="1">'別紙1　委託化予定事務'!$A$1:$L$70</definedName>
    <definedName name="Z_B549B256_0576_4A1F_ABBB_6B974D59391A_.wvu.PrintTitles" localSheetId="0" hidden="1">'別紙1　委託化予定事務'!$1:$5</definedName>
    <definedName name="Z_B549B256_0576_4A1F_ABBB_6B974D59391A_.wvu.Rows" localSheetId="1" hidden="1">一覧詳細!$5:$107,一覧詳細!$241:$538</definedName>
  </definedNames>
  <calcPr calcId="162913"/>
  <customWorkbookViews>
    <customWorkbookView name="目黒区役所 - 個人用ビュー" guid="{B549B256-0576-4A1F-ABBB-6B974D59391A}" mergeInterval="0" personalView="1" maximized="1" xWindow="-2891" yWindow="-716" windowWidth="2902" windowHeight="1777" tabRatio="768"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81" i="3" l="1"/>
  <c r="T297" i="3"/>
  <c r="T296" i="3"/>
  <c r="T502" i="3"/>
  <c r="T265" i="3"/>
  <c r="G123" i="3" l="1"/>
  <c r="G137" i="3"/>
  <c r="T78" i="3"/>
  <c r="T112" i="3"/>
  <c r="T111" i="3"/>
  <c r="T110" i="3"/>
  <c r="T109" i="3"/>
  <c r="T108" i="3"/>
  <c r="T90" i="3"/>
  <c r="T173" i="3"/>
  <c r="N123" i="3" l="1"/>
  <c r="K181" i="3" l="1"/>
  <c r="L181" i="3"/>
  <c r="M181" i="3"/>
  <c r="N181" i="3"/>
  <c r="O181" i="3"/>
  <c r="P181" i="3"/>
  <c r="Q181" i="3"/>
  <c r="R181" i="3"/>
  <c r="S181" i="3"/>
  <c r="I179" i="3" l="1"/>
  <c r="J179" i="3"/>
  <c r="K179" i="3"/>
  <c r="L179" i="3"/>
  <c r="M179" i="3"/>
  <c r="N179" i="3"/>
  <c r="O179" i="3"/>
  <c r="P179" i="3"/>
  <c r="Q179" i="3"/>
  <c r="R179" i="3"/>
  <c r="S179" i="3"/>
  <c r="H179" i="3"/>
  <c r="K184" i="3"/>
  <c r="L184" i="3"/>
  <c r="M184" i="3"/>
  <c r="N184" i="3"/>
  <c r="O184" i="3"/>
  <c r="P184" i="3"/>
  <c r="Q184" i="3"/>
  <c r="R184" i="3"/>
  <c r="S184" i="3"/>
  <c r="T177" i="3" l="1"/>
  <c r="T163" i="3" l="1"/>
  <c r="T534" i="3" l="1"/>
  <c r="T533" i="3"/>
  <c r="T532" i="3"/>
  <c r="T531" i="3"/>
  <c r="T530" i="3"/>
  <c r="T529" i="3"/>
  <c r="T528" i="3"/>
  <c r="T527" i="3"/>
  <c r="T526" i="3"/>
  <c r="T525" i="3"/>
  <c r="T537" i="3"/>
  <c r="T536" i="3"/>
  <c r="T535" i="3"/>
  <c r="T524" i="3"/>
  <c r="T523" i="3"/>
  <c r="T522" i="3"/>
  <c r="T521" i="3"/>
  <c r="T520" i="3"/>
  <c r="T519" i="3"/>
  <c r="T518" i="3"/>
  <c r="T517" i="3"/>
  <c r="T516" i="3"/>
  <c r="T515" i="3"/>
  <c r="T514" i="3"/>
  <c r="T513" i="3"/>
  <c r="T512" i="3"/>
  <c r="T511" i="3"/>
  <c r="T510" i="3"/>
  <c r="T509" i="3"/>
  <c r="T508" i="3"/>
  <c r="T507" i="3"/>
  <c r="T506" i="3"/>
  <c r="T505" i="3"/>
  <c r="T504" i="3"/>
  <c r="T503" i="3"/>
  <c r="T501" i="3"/>
  <c r="T500" i="3"/>
  <c r="T538" i="3"/>
  <c r="T494" i="3"/>
  <c r="T493" i="3"/>
  <c r="T492" i="3"/>
  <c r="T491" i="3"/>
  <c r="T490" i="3"/>
  <c r="T489" i="3"/>
  <c r="T488" i="3"/>
  <c r="T487" i="3"/>
  <c r="T486" i="3"/>
  <c r="T499" i="3"/>
  <c r="T498" i="3"/>
  <c r="T497" i="3"/>
  <c r="T496" i="3"/>
  <c r="T495" i="3"/>
  <c r="T484" i="3"/>
  <c r="T483" i="3"/>
  <c r="T482" i="3"/>
  <c r="S481" i="3"/>
  <c r="R481" i="3"/>
  <c r="Q481" i="3"/>
  <c r="P481" i="3"/>
  <c r="O481" i="3"/>
  <c r="N481" i="3"/>
  <c r="M481" i="3"/>
  <c r="L481" i="3"/>
  <c r="K481" i="3"/>
  <c r="J481" i="3"/>
  <c r="I481" i="3"/>
  <c r="H481" i="3"/>
  <c r="T480" i="3"/>
  <c r="S479" i="3"/>
  <c r="R479" i="3"/>
  <c r="Q479" i="3"/>
  <c r="P479" i="3"/>
  <c r="O479" i="3"/>
  <c r="N479" i="3"/>
  <c r="M479" i="3"/>
  <c r="L479" i="3"/>
  <c r="K479" i="3"/>
  <c r="J479" i="3"/>
  <c r="I479" i="3"/>
  <c r="H479" i="3"/>
  <c r="T478" i="3"/>
  <c r="T477" i="3"/>
  <c r="T476" i="3"/>
  <c r="T475" i="3"/>
  <c r="T474" i="3"/>
  <c r="T473" i="3"/>
  <c r="T472" i="3"/>
  <c r="T471" i="3"/>
  <c r="T470" i="3"/>
  <c r="T469" i="3"/>
  <c r="T468" i="3"/>
  <c r="T467" i="3"/>
  <c r="T466" i="3"/>
  <c r="T465" i="3"/>
  <c r="T464" i="3"/>
  <c r="T463" i="3"/>
  <c r="T462" i="3"/>
  <c r="T461" i="3"/>
  <c r="T460" i="3"/>
  <c r="T459" i="3"/>
  <c r="T458" i="3"/>
  <c r="T457" i="3"/>
  <c r="T456" i="3"/>
  <c r="T455" i="3"/>
  <c r="T454" i="3"/>
  <c r="T453" i="3"/>
  <c r="T452" i="3"/>
  <c r="T451" i="3"/>
  <c r="T450" i="3"/>
  <c r="T449" i="3"/>
  <c r="T448" i="3"/>
  <c r="T447" i="3"/>
  <c r="T446" i="3"/>
  <c r="T445" i="3"/>
  <c r="T444" i="3"/>
  <c r="T443" i="3"/>
  <c r="T442" i="3"/>
  <c r="T441" i="3"/>
  <c r="T440" i="3"/>
  <c r="T439" i="3"/>
  <c r="T438" i="3"/>
  <c r="T437" i="3"/>
  <c r="T436" i="3"/>
  <c r="T435" i="3"/>
  <c r="T434" i="3"/>
  <c r="T433" i="3"/>
  <c r="T432" i="3"/>
  <c r="T431" i="3"/>
  <c r="T430" i="3"/>
  <c r="T429" i="3"/>
  <c r="T428" i="3"/>
  <c r="T427" i="3"/>
  <c r="T426" i="3"/>
  <c r="T425" i="3"/>
  <c r="T424" i="3"/>
  <c r="T423" i="3"/>
  <c r="T422" i="3"/>
  <c r="T421" i="3"/>
  <c r="T420" i="3"/>
  <c r="T419" i="3"/>
  <c r="T418" i="3"/>
  <c r="T417" i="3"/>
  <c r="T416" i="3"/>
  <c r="T415" i="3"/>
  <c r="T414" i="3"/>
  <c r="T413" i="3"/>
  <c r="S412" i="3"/>
  <c r="R412" i="3"/>
  <c r="Q412" i="3"/>
  <c r="P412" i="3"/>
  <c r="O412" i="3"/>
  <c r="N412" i="3"/>
  <c r="M412" i="3"/>
  <c r="L412" i="3"/>
  <c r="K412" i="3"/>
  <c r="J412" i="3"/>
  <c r="I412" i="3"/>
  <c r="H412" i="3"/>
  <c r="T411" i="3"/>
  <c r="T410" i="3"/>
  <c r="T409" i="3"/>
  <c r="T408" i="3"/>
  <c r="T407" i="3"/>
  <c r="T406" i="3"/>
  <c r="T405" i="3"/>
  <c r="T404" i="3"/>
  <c r="T403" i="3"/>
  <c r="T402" i="3"/>
  <c r="T401" i="3"/>
  <c r="T400" i="3"/>
  <c r="T399" i="3"/>
  <c r="S398" i="3"/>
  <c r="R398" i="3"/>
  <c r="Q398" i="3"/>
  <c r="P398" i="3"/>
  <c r="O398" i="3"/>
  <c r="N398" i="3"/>
  <c r="M398" i="3"/>
  <c r="L398" i="3"/>
  <c r="K398" i="3"/>
  <c r="J398" i="3"/>
  <c r="I398" i="3"/>
  <c r="H398" i="3"/>
  <c r="T397" i="3"/>
  <c r="T396" i="3"/>
  <c r="T395" i="3"/>
  <c r="T394" i="3"/>
  <c r="T393" i="3"/>
  <c r="T392" i="3"/>
  <c r="T391" i="3"/>
  <c r="T390" i="3"/>
  <c r="T389" i="3"/>
  <c r="T388" i="3"/>
  <c r="T387" i="3"/>
  <c r="T386" i="3"/>
  <c r="T385" i="3"/>
  <c r="T384" i="3"/>
  <c r="T383" i="3"/>
  <c r="T382" i="3"/>
  <c r="T380" i="3"/>
  <c r="T379" i="3"/>
  <c r="T378" i="3"/>
  <c r="T377" i="3"/>
  <c r="T376" i="3"/>
  <c r="T375" i="3"/>
  <c r="T374" i="3"/>
  <c r="T373" i="3"/>
  <c r="T372" i="3"/>
  <c r="T371" i="3"/>
  <c r="T370" i="3"/>
  <c r="T369" i="3"/>
  <c r="T368" i="3"/>
  <c r="T367" i="3"/>
  <c r="T366" i="3"/>
  <c r="T365" i="3"/>
  <c r="T364" i="3"/>
  <c r="T363" i="3"/>
  <c r="T362" i="3"/>
  <c r="T361" i="3"/>
  <c r="T360" i="3"/>
  <c r="T359" i="3"/>
  <c r="T358" i="3"/>
  <c r="T357" i="3"/>
  <c r="T356" i="3"/>
  <c r="T355" i="3"/>
  <c r="T354" i="3"/>
  <c r="T353" i="3"/>
  <c r="T352" i="3"/>
  <c r="T351" i="3"/>
  <c r="T350" i="3"/>
  <c r="T349" i="3"/>
  <c r="T348" i="3"/>
  <c r="T347" i="3"/>
  <c r="T346" i="3"/>
  <c r="T345" i="3"/>
  <c r="T344" i="3"/>
  <c r="T339" i="3"/>
  <c r="T338" i="3"/>
  <c r="R337" i="3"/>
  <c r="R340" i="3" s="1"/>
  <c r="R341" i="3" s="1"/>
  <c r="R342" i="3" s="1"/>
  <c r="R343" i="3" s="1"/>
  <c r="Q337" i="3"/>
  <c r="Q340" i="3" s="1"/>
  <c r="Q341" i="3" s="1"/>
  <c r="Q342" i="3" s="1"/>
  <c r="Q343" i="3" s="1"/>
  <c r="P337" i="3"/>
  <c r="P340" i="3" s="1"/>
  <c r="P341" i="3" s="1"/>
  <c r="P342" i="3" s="1"/>
  <c r="P343" i="3" s="1"/>
  <c r="O337" i="3"/>
  <c r="O340" i="3" s="1"/>
  <c r="O341" i="3" s="1"/>
  <c r="O342" i="3" s="1"/>
  <c r="O343" i="3" s="1"/>
  <c r="N337" i="3"/>
  <c r="N340" i="3" s="1"/>
  <c r="N341" i="3" s="1"/>
  <c r="N342" i="3" s="1"/>
  <c r="N343" i="3" s="1"/>
  <c r="L337" i="3"/>
  <c r="L340" i="3" s="1"/>
  <c r="L341" i="3" s="1"/>
  <c r="L342" i="3" s="1"/>
  <c r="L343" i="3" s="1"/>
  <c r="K337" i="3"/>
  <c r="K340" i="3" s="1"/>
  <c r="K341" i="3" s="1"/>
  <c r="T336" i="3"/>
  <c r="T335" i="3"/>
  <c r="T334" i="3"/>
  <c r="T333" i="3"/>
  <c r="T332" i="3"/>
  <c r="T331" i="3"/>
  <c r="T330" i="3"/>
  <c r="T329" i="3"/>
  <c r="T328" i="3"/>
  <c r="T327" i="3"/>
  <c r="T326" i="3"/>
  <c r="T325" i="3"/>
  <c r="T324" i="3"/>
  <c r="T323" i="3"/>
  <c r="T322" i="3"/>
  <c r="T321" i="3"/>
  <c r="T320" i="3"/>
  <c r="T319" i="3"/>
  <c r="T318" i="3"/>
  <c r="T317" i="3"/>
  <c r="T316" i="3"/>
  <c r="T315" i="3"/>
  <c r="T314" i="3"/>
  <c r="T313" i="3"/>
  <c r="T312" i="3"/>
  <c r="T311" i="3"/>
  <c r="T310" i="3"/>
  <c r="T309" i="3"/>
  <c r="T308" i="3"/>
  <c r="T307" i="3"/>
  <c r="T306" i="3"/>
  <c r="T305" i="3"/>
  <c r="T304" i="3"/>
  <c r="T303" i="3"/>
  <c r="T302" i="3"/>
  <c r="T301" i="3"/>
  <c r="T300" i="3"/>
  <c r="T299" i="3"/>
  <c r="T298" i="3"/>
  <c r="T295" i="3"/>
  <c r="T294" i="3"/>
  <c r="T293" i="3"/>
  <c r="T292" i="3"/>
  <c r="T291" i="3"/>
  <c r="T290" i="3"/>
  <c r="T289" i="3"/>
  <c r="T288" i="3"/>
  <c r="T287" i="3"/>
  <c r="T286" i="3"/>
  <c r="T285" i="3"/>
  <c r="T284" i="3"/>
  <c r="T283" i="3"/>
  <c r="T282" i="3"/>
  <c r="T281" i="3"/>
  <c r="T280" i="3"/>
  <c r="T279" i="3"/>
  <c r="T278" i="3"/>
  <c r="T277" i="3"/>
  <c r="T276" i="3"/>
  <c r="T275" i="3"/>
  <c r="T274" i="3"/>
  <c r="T273" i="3"/>
  <c r="T272" i="3"/>
  <c r="T271" i="3"/>
  <c r="T270" i="3"/>
  <c r="T269" i="3"/>
  <c r="T268" i="3"/>
  <c r="T267" i="3"/>
  <c r="T266" i="3"/>
  <c r="T264" i="3"/>
  <c r="T263" i="3"/>
  <c r="T262" i="3"/>
  <c r="T261" i="3"/>
  <c r="S260" i="3"/>
  <c r="R260" i="3"/>
  <c r="Q260" i="3"/>
  <c r="P260" i="3"/>
  <c r="O260" i="3"/>
  <c r="N260" i="3"/>
  <c r="M260" i="3"/>
  <c r="L260" i="3"/>
  <c r="K260" i="3"/>
  <c r="J260" i="3"/>
  <c r="I260" i="3"/>
  <c r="H260" i="3"/>
  <c r="T259" i="3"/>
  <c r="T258" i="3"/>
  <c r="R257" i="3"/>
  <c r="Q257" i="3"/>
  <c r="P257" i="3"/>
  <c r="O257" i="3"/>
  <c r="N257" i="3"/>
  <c r="M257" i="3"/>
  <c r="L257" i="3"/>
  <c r="K257" i="3"/>
  <c r="J257" i="3"/>
  <c r="I257" i="3"/>
  <c r="H257" i="3"/>
  <c r="R256" i="3"/>
  <c r="Q256" i="3"/>
  <c r="P256" i="3"/>
  <c r="O256" i="3"/>
  <c r="N256" i="3"/>
  <c r="M256" i="3"/>
  <c r="L256" i="3"/>
  <c r="K256" i="3"/>
  <c r="J256" i="3"/>
  <c r="I256" i="3"/>
  <c r="H256" i="3"/>
  <c r="T255" i="3"/>
  <c r="T254" i="3"/>
  <c r="T253" i="3"/>
  <c r="T252" i="3"/>
  <c r="T251" i="3"/>
  <c r="Q249" i="3"/>
  <c r="Q250" i="3" s="1"/>
  <c r="T247" i="3"/>
  <c r="R246" i="3"/>
  <c r="R248" i="3" s="1"/>
  <c r="R249" i="3" s="1"/>
  <c r="R250" i="3" s="1"/>
  <c r="P246" i="3"/>
  <c r="P248" i="3" s="1"/>
  <c r="P249" i="3" s="1"/>
  <c r="P250" i="3" s="1"/>
  <c r="O246" i="3"/>
  <c r="O248" i="3" s="1"/>
  <c r="O249" i="3" s="1"/>
  <c r="O250" i="3" s="1"/>
  <c r="N246" i="3"/>
  <c r="N248" i="3" s="1"/>
  <c r="N249" i="3" s="1"/>
  <c r="N250" i="3" s="1"/>
  <c r="M246" i="3"/>
  <c r="M248" i="3" s="1"/>
  <c r="M249" i="3" s="1"/>
  <c r="M250" i="3" s="1"/>
  <c r="L246" i="3"/>
  <c r="L248" i="3" s="1"/>
  <c r="L249" i="3" s="1"/>
  <c r="L250" i="3" s="1"/>
  <c r="K246" i="3"/>
  <c r="K248" i="3" s="1"/>
  <c r="K249" i="3" s="1"/>
  <c r="K250" i="3" s="1"/>
  <c r="J246" i="3"/>
  <c r="I246" i="3"/>
  <c r="I248" i="3" s="1"/>
  <c r="I249" i="3" s="1"/>
  <c r="I250" i="3" s="1"/>
  <c r="T245" i="3"/>
  <c r="T244" i="3"/>
  <c r="T243" i="3"/>
  <c r="T242" i="3"/>
  <c r="T241" i="3"/>
  <c r="T202" i="3"/>
  <c r="T201" i="3"/>
  <c r="T200" i="3"/>
  <c r="T199" i="3"/>
  <c r="T198" i="3"/>
  <c r="T197" i="3"/>
  <c r="T196" i="3"/>
  <c r="T195" i="3"/>
  <c r="T194" i="3"/>
  <c r="T193" i="3"/>
  <c r="T192" i="3"/>
  <c r="T191" i="3"/>
  <c r="T190" i="3"/>
  <c r="T189" i="3"/>
  <c r="T188" i="3"/>
  <c r="T187" i="3"/>
  <c r="T186" i="3"/>
  <c r="T148" i="3"/>
  <c r="T147" i="3"/>
  <c r="T146" i="3"/>
  <c r="T145" i="3"/>
  <c r="O144" i="3"/>
  <c r="T144" i="3" s="1"/>
  <c r="O143" i="3"/>
  <c r="T143" i="3" s="1"/>
  <c r="T142" i="3"/>
  <c r="O141" i="3"/>
  <c r="T141" i="3" s="1"/>
  <c r="T140" i="3"/>
  <c r="T139" i="3"/>
  <c r="T138" i="3"/>
  <c r="G138" i="3"/>
  <c r="T137" i="3"/>
  <c r="T136" i="3"/>
  <c r="T135" i="3"/>
  <c r="T134" i="3"/>
  <c r="T133" i="3"/>
  <c r="T132" i="3"/>
  <c r="T131" i="3"/>
  <c r="T130" i="3"/>
  <c r="O129" i="3"/>
  <c r="T129" i="3" s="1"/>
  <c r="T128" i="3"/>
  <c r="O127" i="3"/>
  <c r="T127" i="3" s="1"/>
  <c r="T126" i="3"/>
  <c r="G126" i="3"/>
  <c r="T125" i="3"/>
  <c r="T124" i="3"/>
  <c r="G124" i="3"/>
  <c r="T123" i="3"/>
  <c r="T122" i="3"/>
  <c r="T121" i="3"/>
  <c r="T120" i="3"/>
  <c r="T119" i="3"/>
  <c r="T118" i="3"/>
  <c r="T117" i="3"/>
  <c r="T116" i="3"/>
  <c r="T115" i="3"/>
  <c r="T114" i="3"/>
  <c r="T113" i="3"/>
  <c r="T220" i="3"/>
  <c r="T219" i="3"/>
  <c r="T218" i="3"/>
  <c r="T217" i="3"/>
  <c r="T216" i="3"/>
  <c r="T215" i="3"/>
  <c r="T214" i="3"/>
  <c r="T213" i="3"/>
  <c r="T212" i="3"/>
  <c r="T211" i="3"/>
  <c r="T210" i="3"/>
  <c r="T209" i="3"/>
  <c r="T208" i="3"/>
  <c r="T207" i="3"/>
  <c r="T206" i="3"/>
  <c r="T205" i="3"/>
  <c r="T204" i="3"/>
  <c r="T203" i="3"/>
  <c r="T240" i="3"/>
  <c r="T239" i="3"/>
  <c r="T238" i="3"/>
  <c r="T237" i="3"/>
  <c r="T236" i="3"/>
  <c r="T235" i="3"/>
  <c r="T234" i="3"/>
  <c r="T233" i="3"/>
  <c r="T232" i="3"/>
  <c r="T231" i="3"/>
  <c r="T230" i="3"/>
  <c r="T229" i="3"/>
  <c r="T228" i="3"/>
  <c r="T227" i="3"/>
  <c r="T226" i="3"/>
  <c r="T225" i="3"/>
  <c r="T224" i="3"/>
  <c r="T223" i="3"/>
  <c r="T222" i="3"/>
  <c r="T221" i="3"/>
  <c r="T185" i="3"/>
  <c r="T183" i="3"/>
  <c r="T182" i="3"/>
  <c r="J180" i="3"/>
  <c r="I180" i="3"/>
  <c r="H180" i="3"/>
  <c r="T179" i="3"/>
  <c r="T178" i="3"/>
  <c r="T176" i="3"/>
  <c r="T175" i="3"/>
  <c r="T174" i="3"/>
  <c r="T172" i="3"/>
  <c r="T166" i="3"/>
  <c r="T165" i="3"/>
  <c r="T164" i="3"/>
  <c r="T162" i="3"/>
  <c r="T151" i="3"/>
  <c r="T161" i="3"/>
  <c r="T160" i="3"/>
  <c r="T159" i="3"/>
  <c r="T158" i="3"/>
  <c r="T157" i="3"/>
  <c r="T156" i="3"/>
  <c r="T155" i="3"/>
  <c r="T154" i="3"/>
  <c r="T153" i="3"/>
  <c r="T150" i="3"/>
  <c r="T149" i="3"/>
  <c r="T171" i="3"/>
  <c r="T170" i="3"/>
  <c r="T169" i="3"/>
  <c r="S168" i="3"/>
  <c r="R168" i="3"/>
  <c r="Q168" i="3"/>
  <c r="P168" i="3"/>
  <c r="O168" i="3"/>
  <c r="N168" i="3"/>
  <c r="M168" i="3"/>
  <c r="L168" i="3"/>
  <c r="K168" i="3"/>
  <c r="J168" i="3"/>
  <c r="I168" i="3"/>
  <c r="H168" i="3"/>
  <c r="T167" i="3"/>
  <c r="T15" i="3"/>
  <c r="T14" i="3"/>
  <c r="T13" i="3"/>
  <c r="T12" i="3"/>
  <c r="T11" i="3"/>
  <c r="T10" i="3"/>
  <c r="T9" i="3"/>
  <c r="T8" i="3"/>
  <c r="T31" i="3"/>
  <c r="T30" i="3"/>
  <c r="T29" i="3"/>
  <c r="T28" i="3"/>
  <c r="T27" i="3"/>
  <c r="T26" i="3"/>
  <c r="T25" i="3"/>
  <c r="T24" i="3"/>
  <c r="T23" i="3"/>
  <c r="T22" i="3"/>
  <c r="T21" i="3"/>
  <c r="T20" i="3"/>
  <c r="T19" i="3"/>
  <c r="T18" i="3"/>
  <c r="T17" i="3"/>
  <c r="T16" i="3"/>
  <c r="T33" i="3"/>
  <c r="T32" i="3"/>
  <c r="T75" i="3"/>
  <c r="T74" i="3"/>
  <c r="T73" i="3"/>
  <c r="T72" i="3"/>
  <c r="T71" i="3"/>
  <c r="T70" i="3"/>
  <c r="T69" i="3"/>
  <c r="T68" i="3"/>
  <c r="T67" i="3"/>
  <c r="T66" i="3"/>
  <c r="T65" i="3"/>
  <c r="T64"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107" i="3"/>
  <c r="T106" i="3"/>
  <c r="T105" i="3"/>
  <c r="T104" i="3"/>
  <c r="T103" i="3"/>
  <c r="T102" i="3"/>
  <c r="T101" i="3"/>
  <c r="T100" i="3"/>
  <c r="T99" i="3"/>
  <c r="T98" i="3"/>
  <c r="T97" i="3"/>
  <c r="T96" i="3"/>
  <c r="T95" i="3"/>
  <c r="T94" i="3"/>
  <c r="T93" i="3"/>
  <c r="T92" i="3"/>
  <c r="T91" i="3"/>
  <c r="T89" i="3"/>
  <c r="T88" i="3"/>
  <c r="T87" i="3"/>
  <c r="T86" i="3"/>
  <c r="T85" i="3"/>
  <c r="T84" i="3"/>
  <c r="T83" i="3"/>
  <c r="T82" i="3"/>
  <c r="T81" i="3"/>
  <c r="T80" i="3"/>
  <c r="T79" i="3"/>
  <c r="T77" i="3"/>
  <c r="T76" i="3"/>
  <c r="T7" i="3"/>
  <c r="T6" i="3"/>
  <c r="S5" i="3"/>
  <c r="R5" i="3"/>
  <c r="Q5" i="3"/>
  <c r="P5" i="3"/>
  <c r="O5" i="3"/>
  <c r="N5" i="3"/>
  <c r="M5" i="3"/>
  <c r="L5" i="3"/>
  <c r="K5" i="3"/>
  <c r="J5" i="3"/>
  <c r="I5" i="3"/>
  <c r="H5" i="3"/>
  <c r="I181" i="3" l="1"/>
  <c r="I184" i="3"/>
  <c r="J181" i="3"/>
  <c r="J184" i="3"/>
  <c r="H181" i="3"/>
  <c r="H184" i="3"/>
  <c r="T180" i="3"/>
  <c r="T168" i="3"/>
  <c r="T152" i="3"/>
  <c r="T5" i="3"/>
  <c r="T412" i="3"/>
  <c r="T260" i="3"/>
  <c r="T257" i="3"/>
  <c r="K342" i="3"/>
  <c r="T341" i="3"/>
  <c r="T246" i="3"/>
  <c r="J248" i="3"/>
  <c r="J249" i="3" s="1"/>
  <c r="T479" i="3"/>
  <c r="T340" i="3"/>
  <c r="T337" i="3"/>
  <c r="T481" i="3"/>
  <c r="T256" i="3"/>
  <c r="T398" i="3"/>
  <c r="T181" i="3" l="1"/>
  <c r="T184" i="3"/>
  <c r="T248" i="3"/>
  <c r="J250" i="3"/>
  <c r="T250" i="3" s="1"/>
  <c r="T249" i="3"/>
  <c r="K343" i="3"/>
  <c r="T343" i="3" s="1"/>
  <c r="T342" i="3"/>
</calcChain>
</file>

<file path=xl/comments1.xml><?xml version="1.0" encoding="utf-8"?>
<comments xmlns="http://schemas.openxmlformats.org/spreadsheetml/2006/main">
  <authors>
    <author>目黒区役所</author>
  </authors>
  <commentList>
    <comment ref="L43" authorId="0" shapeId="0">
      <text>
        <r>
          <rPr>
            <b/>
            <sz val="9"/>
            <color indexed="81"/>
            <rFont val="MS P ゴシック"/>
            <family val="3"/>
            <charset val="128"/>
          </rPr>
          <t>目黒区役所:</t>
        </r>
        <r>
          <rPr>
            <sz val="9"/>
            <color indexed="81"/>
            <rFont val="MS P ゴシック"/>
            <family val="3"/>
            <charset val="128"/>
          </rPr>
          <t xml:space="preserve">
個人番号を扱う業務について追記（委託化しない業務）</t>
        </r>
      </text>
    </comment>
    <comment ref="L44" authorId="0" shapeId="0">
      <text>
        <r>
          <rPr>
            <b/>
            <sz val="9"/>
            <color indexed="81"/>
            <rFont val="MS P ゴシック"/>
            <family val="3"/>
            <charset val="128"/>
          </rPr>
          <t>目黒区役所:</t>
        </r>
        <r>
          <rPr>
            <sz val="9"/>
            <color indexed="81"/>
            <rFont val="MS P ゴシック"/>
            <family val="3"/>
            <charset val="128"/>
          </rPr>
          <t xml:space="preserve">
個人番号を扱う業務について追記（委託化しない業務）</t>
        </r>
      </text>
    </comment>
    <comment ref="H46" authorId="0" shapeId="0">
      <text>
        <r>
          <rPr>
            <b/>
            <sz val="9"/>
            <color indexed="81"/>
            <rFont val="MS P ゴシック"/>
            <family val="3"/>
            <charset val="128"/>
          </rPr>
          <t>目黒区役所:</t>
        </r>
        <r>
          <rPr>
            <sz val="9"/>
            <color indexed="81"/>
            <rFont val="MS P ゴシック"/>
            <family val="3"/>
            <charset val="128"/>
          </rPr>
          <t xml:space="preserve">
書類受領追記</t>
        </r>
      </text>
    </comment>
    <comment ref="C69" authorId="0" shapeId="0">
      <text>
        <r>
          <rPr>
            <b/>
            <sz val="9"/>
            <color indexed="81"/>
            <rFont val="MS P ゴシック"/>
            <family val="3"/>
            <charset val="128"/>
          </rPr>
          <t>目黒区役所:</t>
        </r>
        <r>
          <rPr>
            <sz val="9"/>
            <color indexed="81"/>
            <rFont val="MS P ゴシック"/>
            <family val="3"/>
            <charset val="128"/>
          </rPr>
          <t xml:space="preserve">
文言追加</t>
        </r>
      </text>
    </comment>
    <comment ref="C70" authorId="0" shapeId="0">
      <text>
        <r>
          <rPr>
            <b/>
            <sz val="9"/>
            <color indexed="81"/>
            <rFont val="MS P ゴシック"/>
            <family val="3"/>
            <charset val="128"/>
          </rPr>
          <t>目黒区役所:</t>
        </r>
        <r>
          <rPr>
            <sz val="9"/>
            <color indexed="81"/>
            <rFont val="MS P ゴシック"/>
            <family val="3"/>
            <charset val="128"/>
          </rPr>
          <t xml:space="preserve">
文言追加</t>
        </r>
      </text>
    </comment>
  </commentList>
</comments>
</file>

<file path=xl/sharedStrings.xml><?xml version="1.0" encoding="utf-8"?>
<sst xmlns="http://schemas.openxmlformats.org/spreadsheetml/2006/main" count="1140" uniqueCount="792">
  <si>
    <t>業務名</t>
    <rPh sb="0" eb="2">
      <t>ギョウム</t>
    </rPh>
    <rPh sb="2" eb="3">
      <t>メイ</t>
    </rPh>
    <phoneticPr fontId="3"/>
  </si>
  <si>
    <t>共通事項</t>
    <rPh sb="0" eb="2">
      <t>キョウツウ</t>
    </rPh>
    <rPh sb="2" eb="4">
      <t>ジコウ</t>
    </rPh>
    <phoneticPr fontId="2"/>
  </si>
  <si>
    <t>問い合わせ対応窓口</t>
    <rPh sb="0" eb="1">
      <t>ト</t>
    </rPh>
    <rPh sb="2" eb="3">
      <t>ア</t>
    </rPh>
    <rPh sb="5" eb="7">
      <t>タイオウ</t>
    </rPh>
    <rPh sb="7" eb="9">
      <t>マドグチ</t>
    </rPh>
    <phoneticPr fontId="2"/>
  </si>
  <si>
    <t>○</t>
  </si>
  <si>
    <t>人事</t>
    <rPh sb="0" eb="2">
      <t>ジンジ</t>
    </rPh>
    <phoneticPr fontId="3"/>
  </si>
  <si>
    <t>名札業務</t>
    <rPh sb="0" eb="2">
      <t>ナフダ</t>
    </rPh>
    <rPh sb="2" eb="4">
      <t>ギョウム</t>
    </rPh>
    <phoneticPr fontId="3"/>
  </si>
  <si>
    <t>職員証業務</t>
    <rPh sb="0" eb="2">
      <t>ショクイン</t>
    </rPh>
    <rPh sb="2" eb="3">
      <t>ショウ</t>
    </rPh>
    <rPh sb="3" eb="5">
      <t>ギョウム</t>
    </rPh>
    <phoneticPr fontId="3"/>
  </si>
  <si>
    <t>証明書発行業務</t>
    <rPh sb="0" eb="3">
      <t>ショウメイショ</t>
    </rPh>
    <rPh sb="3" eb="5">
      <t>ハッコウ</t>
    </rPh>
    <rPh sb="5" eb="7">
      <t>ギョウム</t>
    </rPh>
    <phoneticPr fontId="3"/>
  </si>
  <si>
    <t>氏名住所変更業務</t>
    <rPh sb="0" eb="2">
      <t>シメイ</t>
    </rPh>
    <rPh sb="2" eb="4">
      <t>ジュウショ</t>
    </rPh>
    <rPh sb="4" eb="6">
      <t>ヘンコウ</t>
    </rPh>
    <rPh sb="6" eb="8">
      <t>ギョウム</t>
    </rPh>
    <phoneticPr fontId="3"/>
  </si>
  <si>
    <t>履歴事項異動届業務</t>
    <rPh sb="0" eb="2">
      <t>リレキ</t>
    </rPh>
    <rPh sb="2" eb="4">
      <t>ジコウ</t>
    </rPh>
    <rPh sb="4" eb="6">
      <t>イドウ</t>
    </rPh>
    <rPh sb="6" eb="7">
      <t>トドケ</t>
    </rPh>
    <rPh sb="7" eb="9">
      <t>ギョウム</t>
    </rPh>
    <phoneticPr fontId="3"/>
  </si>
  <si>
    <t>妊娠出産休暇業務</t>
    <rPh sb="0" eb="2">
      <t>ニンシン</t>
    </rPh>
    <rPh sb="2" eb="4">
      <t>シュッサン</t>
    </rPh>
    <rPh sb="4" eb="6">
      <t>キュウカ</t>
    </rPh>
    <rPh sb="6" eb="8">
      <t>ギョウム</t>
    </rPh>
    <phoneticPr fontId="3"/>
  </si>
  <si>
    <t>育児休業業務</t>
    <rPh sb="0" eb="2">
      <t>イクジ</t>
    </rPh>
    <rPh sb="2" eb="4">
      <t>キュウギョウ</t>
    </rPh>
    <rPh sb="4" eb="6">
      <t>ギョウム</t>
    </rPh>
    <phoneticPr fontId="3"/>
  </si>
  <si>
    <t>服務制度問い合わせ業務</t>
    <rPh sb="0" eb="2">
      <t>フクム</t>
    </rPh>
    <rPh sb="2" eb="4">
      <t>セイド</t>
    </rPh>
    <rPh sb="4" eb="5">
      <t>ト</t>
    </rPh>
    <rPh sb="6" eb="7">
      <t>ア</t>
    </rPh>
    <rPh sb="9" eb="11">
      <t>ギョウム</t>
    </rPh>
    <phoneticPr fontId="3"/>
  </si>
  <si>
    <t>新規採用・転入職員業務（常勤）</t>
    <rPh sb="0" eb="2">
      <t>シンキ</t>
    </rPh>
    <rPh sb="2" eb="4">
      <t>サイヨウ</t>
    </rPh>
    <rPh sb="5" eb="7">
      <t>テンニュウ</t>
    </rPh>
    <rPh sb="7" eb="9">
      <t>ショクイン</t>
    </rPh>
    <rPh sb="9" eb="11">
      <t>ギョウム</t>
    </rPh>
    <rPh sb="12" eb="14">
      <t>ジョウキン</t>
    </rPh>
    <phoneticPr fontId="3"/>
  </si>
  <si>
    <t>新規任用職員業務（会計年度任用職員）</t>
    <rPh sb="0" eb="2">
      <t>シンキ</t>
    </rPh>
    <rPh sb="2" eb="4">
      <t>ニンヨウ</t>
    </rPh>
    <rPh sb="4" eb="6">
      <t>ショクイン</t>
    </rPh>
    <rPh sb="6" eb="8">
      <t>ギョウム</t>
    </rPh>
    <rPh sb="9" eb="11">
      <t>カイケイ</t>
    </rPh>
    <rPh sb="11" eb="13">
      <t>ネンド</t>
    </rPh>
    <rPh sb="13" eb="15">
      <t>ニンヨウ</t>
    </rPh>
    <rPh sb="15" eb="17">
      <t>ショクイン</t>
    </rPh>
    <phoneticPr fontId="3"/>
  </si>
  <si>
    <t>給与</t>
    <rPh sb="0" eb="2">
      <t>キュウヨ</t>
    </rPh>
    <phoneticPr fontId="3"/>
  </si>
  <si>
    <t>児童手当</t>
    <rPh sb="0" eb="2">
      <t>ジドウ</t>
    </rPh>
    <rPh sb="2" eb="4">
      <t>テアテ</t>
    </rPh>
    <phoneticPr fontId="3"/>
  </si>
  <si>
    <t>住民税</t>
    <rPh sb="0" eb="3">
      <t>ジュウミンゼイ</t>
    </rPh>
    <phoneticPr fontId="3"/>
  </si>
  <si>
    <t>退職手当</t>
    <rPh sb="0" eb="2">
      <t>タイショク</t>
    </rPh>
    <rPh sb="2" eb="4">
      <t>テアテ</t>
    </rPh>
    <phoneticPr fontId="3"/>
  </si>
  <si>
    <t>福利・健康</t>
    <rPh sb="0" eb="2">
      <t>フクリ</t>
    </rPh>
    <rPh sb="3" eb="5">
      <t>ケンコウ</t>
    </rPh>
    <phoneticPr fontId="2"/>
  </si>
  <si>
    <t>東京都職員共済組合関係事務（資格）</t>
  </si>
  <si>
    <t>東京都職員共済組合関係事務（資格）（短時間勤務職員）</t>
  </si>
  <si>
    <t>東京都職員共済組合関係事務（給付）</t>
  </si>
  <si>
    <t>東京都職員共済組合関係事務（給付）（短時間勤務職員）</t>
  </si>
  <si>
    <t>東京都職員共済組合関係事務（人間ドック）</t>
  </si>
  <si>
    <t>共済組合（その他）</t>
  </si>
  <si>
    <t>厚生年金保険事務（短時間勤務職員）</t>
  </si>
  <si>
    <t>雇用保険事務（資格）</t>
    <rPh sb="0" eb="2">
      <t>コヨウ</t>
    </rPh>
    <rPh sb="2" eb="4">
      <t>ホケン</t>
    </rPh>
    <rPh sb="4" eb="6">
      <t>ジム</t>
    </rPh>
    <rPh sb="7" eb="9">
      <t>シカク</t>
    </rPh>
    <phoneticPr fontId="2"/>
  </si>
  <si>
    <t>雇用保険事務（給付）</t>
    <rPh sb="0" eb="2">
      <t>コヨウ</t>
    </rPh>
    <rPh sb="2" eb="4">
      <t>ホケン</t>
    </rPh>
    <rPh sb="4" eb="6">
      <t>ジム</t>
    </rPh>
    <rPh sb="7" eb="9">
      <t>キュウフ</t>
    </rPh>
    <phoneticPr fontId="2"/>
  </si>
  <si>
    <t>特別区職員互助組合関係</t>
  </si>
  <si>
    <t>財産形成貯蓄関係事務</t>
  </si>
  <si>
    <t>被服貸与</t>
    <rPh sb="0" eb="2">
      <t>ヒフク</t>
    </rPh>
    <rPh sb="2" eb="4">
      <t>タイヨ</t>
    </rPh>
    <phoneticPr fontId="2"/>
  </si>
  <si>
    <t>健康診断</t>
    <rPh sb="0" eb="2">
      <t>ケンコウ</t>
    </rPh>
    <rPh sb="2" eb="4">
      <t>シンダン</t>
    </rPh>
    <phoneticPr fontId="2"/>
  </si>
  <si>
    <t>ストレスチェック</t>
  </si>
  <si>
    <t>公務災害・通勤災害</t>
    <rPh sb="0" eb="2">
      <t>コウム</t>
    </rPh>
    <rPh sb="2" eb="4">
      <t>サイガイ</t>
    </rPh>
    <rPh sb="5" eb="7">
      <t>ツウキン</t>
    </rPh>
    <rPh sb="7" eb="9">
      <t>サイガイ</t>
    </rPh>
    <phoneticPr fontId="2"/>
  </si>
  <si>
    <t>労働災害（会計年度任用職員）</t>
    <rPh sb="0" eb="2">
      <t>ロウドウ</t>
    </rPh>
    <rPh sb="2" eb="4">
      <t>サイガイ</t>
    </rPh>
    <rPh sb="5" eb="7">
      <t>カイケイ</t>
    </rPh>
    <rPh sb="7" eb="9">
      <t>ネンド</t>
    </rPh>
    <rPh sb="9" eb="11">
      <t>ニンヨウ</t>
    </rPh>
    <rPh sb="11" eb="13">
      <t>ショクイン</t>
    </rPh>
    <phoneticPr fontId="2"/>
  </si>
  <si>
    <t>MAX</t>
  </si>
  <si>
    <t>MIN</t>
  </si>
  <si>
    <t>①　委託化する項目</t>
    <rPh sb="2" eb="5">
      <t>イタクカ</t>
    </rPh>
    <rPh sb="7" eb="9">
      <t>コウモク</t>
    </rPh>
    <phoneticPr fontId="2"/>
  </si>
  <si>
    <t>③　委託化しない理由</t>
    <rPh sb="2" eb="5">
      <t>イタクカ</t>
    </rPh>
    <rPh sb="8" eb="10">
      <t>リユウ</t>
    </rPh>
    <phoneticPr fontId="2"/>
  </si>
  <si>
    <t>×</t>
  </si>
  <si>
    <t>業務詳細</t>
    <rPh sb="0" eb="2">
      <t>ギョウム</t>
    </rPh>
    <rPh sb="2" eb="4">
      <t>ショウサイ</t>
    </rPh>
    <phoneticPr fontId="2"/>
  </si>
  <si>
    <t>委託化
○：する
×：しない</t>
    <rPh sb="0" eb="3">
      <t>イタクカ</t>
    </rPh>
    <phoneticPr fontId="2"/>
  </si>
  <si>
    <t>庶務</t>
    <rPh sb="0" eb="2">
      <t>ショム</t>
    </rPh>
    <phoneticPr fontId="2"/>
  </si>
  <si>
    <t>●</t>
  </si>
  <si>
    <t>各種健診受診票・結果・調査票等の配付</t>
    <rPh sb="0" eb="2">
      <t>カクシュ</t>
    </rPh>
    <rPh sb="2" eb="4">
      <t>ケンシン</t>
    </rPh>
    <rPh sb="4" eb="6">
      <t>ジュシン</t>
    </rPh>
    <rPh sb="6" eb="7">
      <t>ヒョウ</t>
    </rPh>
    <rPh sb="8" eb="10">
      <t>ケッカ</t>
    </rPh>
    <rPh sb="11" eb="14">
      <t>チョウサヒョウ</t>
    </rPh>
    <rPh sb="14" eb="15">
      <t>トウ</t>
    </rPh>
    <rPh sb="16" eb="18">
      <t>ハイフ</t>
    </rPh>
    <phoneticPr fontId="2"/>
  </si>
  <si>
    <t>公務災害・通勤災害事務のすべて</t>
    <rPh sb="0" eb="2">
      <t>コウム</t>
    </rPh>
    <rPh sb="2" eb="4">
      <t>サイガイ</t>
    </rPh>
    <rPh sb="5" eb="7">
      <t>ツウキン</t>
    </rPh>
    <rPh sb="7" eb="9">
      <t>サイガイ</t>
    </rPh>
    <rPh sb="9" eb="11">
      <t>ジム</t>
    </rPh>
    <phoneticPr fontId="2"/>
  </si>
  <si>
    <t>労働災害事務のすべて</t>
    <rPh sb="0" eb="2">
      <t>ロウドウ</t>
    </rPh>
    <rPh sb="2" eb="4">
      <t>サイガイ</t>
    </rPh>
    <rPh sb="4" eb="6">
      <t>ジム</t>
    </rPh>
    <phoneticPr fontId="2"/>
  </si>
  <si>
    <t>人間ドック受診券申請（永年勤続）</t>
    <rPh sb="0" eb="2">
      <t>ニンゲン</t>
    </rPh>
    <rPh sb="5" eb="7">
      <t>ジュシン</t>
    </rPh>
    <rPh sb="7" eb="8">
      <t>ケン</t>
    </rPh>
    <rPh sb="8" eb="10">
      <t>シンセイ</t>
    </rPh>
    <rPh sb="11" eb="13">
      <t>エイネン</t>
    </rPh>
    <rPh sb="13" eb="15">
      <t>キンゾク</t>
    </rPh>
    <phoneticPr fontId="0"/>
  </si>
  <si>
    <t>対象者への案内、申請書確認</t>
    <rPh sb="0" eb="2">
      <t>タイショウ</t>
    </rPh>
    <rPh sb="2" eb="3">
      <t>シャ</t>
    </rPh>
    <rPh sb="5" eb="7">
      <t>アンナイ</t>
    </rPh>
    <rPh sb="8" eb="11">
      <t>シンセイショ</t>
    </rPh>
    <rPh sb="11" eb="13">
      <t>カクニン</t>
    </rPh>
    <phoneticPr fontId="0"/>
  </si>
  <si>
    <t>都共済からの各種通知等送付、
共済だより等配付</t>
    <rPh sb="0" eb="1">
      <t>ト</t>
    </rPh>
    <rPh sb="1" eb="3">
      <t>キョウサイ</t>
    </rPh>
    <rPh sb="6" eb="8">
      <t>カクシュ</t>
    </rPh>
    <rPh sb="8" eb="10">
      <t>ツウチ</t>
    </rPh>
    <rPh sb="10" eb="11">
      <t>トウ</t>
    </rPh>
    <rPh sb="11" eb="13">
      <t>ソウフ</t>
    </rPh>
    <rPh sb="15" eb="17">
      <t>キョウサイ</t>
    </rPh>
    <rPh sb="20" eb="21">
      <t>トウ</t>
    </rPh>
    <rPh sb="21" eb="23">
      <t>ハイフ</t>
    </rPh>
    <phoneticPr fontId="0"/>
  </si>
  <si>
    <t>区互助会（給付）</t>
    <rPh sb="0" eb="1">
      <t>ク</t>
    </rPh>
    <rPh sb="1" eb="4">
      <t>ゴジョカイ</t>
    </rPh>
    <rPh sb="5" eb="7">
      <t>キュウフ</t>
    </rPh>
    <phoneticPr fontId="2"/>
  </si>
  <si>
    <t>区互助会（カフェテリア・ベネフィットステーション）</t>
    <rPh sb="0" eb="1">
      <t>ク</t>
    </rPh>
    <rPh sb="1" eb="4">
      <t>ゴジョカイ</t>
    </rPh>
    <phoneticPr fontId="2"/>
  </si>
  <si>
    <t>区互助会（その他）</t>
    <rPh sb="0" eb="1">
      <t>ク</t>
    </rPh>
    <rPh sb="1" eb="4">
      <t>ゴジョカイ</t>
    </rPh>
    <rPh sb="7" eb="8">
      <t>タ</t>
    </rPh>
    <phoneticPr fontId="2"/>
  </si>
  <si>
    <t>区互助会（保険）</t>
    <rPh sb="0" eb="1">
      <t>ク</t>
    </rPh>
    <rPh sb="1" eb="4">
      <t>ゴジョカイ</t>
    </rPh>
    <rPh sb="5" eb="7">
      <t>ホケン</t>
    </rPh>
    <phoneticPr fontId="2"/>
  </si>
  <si>
    <t>区互助会（互助会費）</t>
    <rPh sb="0" eb="1">
      <t>ク</t>
    </rPh>
    <rPh sb="1" eb="4">
      <t>ゴジョカイ</t>
    </rPh>
    <rPh sb="5" eb="8">
      <t>ゴジョカイ</t>
    </rPh>
    <rPh sb="8" eb="9">
      <t>ヒ</t>
    </rPh>
    <phoneticPr fontId="2"/>
  </si>
  <si>
    <t>区互助会（自治体交流）</t>
    <rPh sb="0" eb="1">
      <t>ク</t>
    </rPh>
    <rPh sb="1" eb="4">
      <t>ゴジョカイ</t>
    </rPh>
    <rPh sb="5" eb="8">
      <t>ジチタイ</t>
    </rPh>
    <rPh sb="8" eb="10">
      <t>コウリュウ</t>
    </rPh>
    <phoneticPr fontId="2"/>
  </si>
  <si>
    <t>厚生室管理、チラシ等配布、予算締め処理</t>
    <rPh sb="0" eb="2">
      <t>コウセイ</t>
    </rPh>
    <rPh sb="2" eb="3">
      <t>シツ</t>
    </rPh>
    <rPh sb="3" eb="5">
      <t>カンリ</t>
    </rPh>
    <rPh sb="9" eb="10">
      <t>トウ</t>
    </rPh>
    <rPh sb="10" eb="12">
      <t>ハイフ</t>
    </rPh>
    <rPh sb="13" eb="15">
      <t>ヨサン</t>
    </rPh>
    <rPh sb="15" eb="16">
      <t>シ</t>
    </rPh>
    <rPh sb="17" eb="19">
      <t>ショリ</t>
    </rPh>
    <phoneticPr fontId="2"/>
  </si>
  <si>
    <t>その他</t>
    <rPh sb="2" eb="3">
      <t>タ</t>
    </rPh>
    <phoneticPr fontId="2"/>
  </si>
  <si>
    <t>交換便封筒作成</t>
    <rPh sb="0" eb="2">
      <t>コウカン</t>
    </rPh>
    <rPh sb="2" eb="3">
      <t>ビン</t>
    </rPh>
    <rPh sb="3" eb="5">
      <t>フウトウ</t>
    </rPh>
    <rPh sb="5" eb="7">
      <t>サクセイ</t>
    </rPh>
    <phoneticPr fontId="2"/>
  </si>
  <si>
    <t>各種給付金通知・請求、認定申請、認定証配付・回収</t>
    <rPh sb="0" eb="2">
      <t>カクシュ</t>
    </rPh>
    <rPh sb="2" eb="4">
      <t>キュウフ</t>
    </rPh>
    <rPh sb="4" eb="5">
      <t>キン</t>
    </rPh>
    <rPh sb="5" eb="7">
      <t>ツウチ</t>
    </rPh>
    <rPh sb="8" eb="10">
      <t>セイキュウ</t>
    </rPh>
    <rPh sb="11" eb="13">
      <t>ニンテイ</t>
    </rPh>
    <rPh sb="13" eb="15">
      <t>シンセイ</t>
    </rPh>
    <rPh sb="16" eb="18">
      <t>ニンテイ</t>
    </rPh>
    <rPh sb="18" eb="19">
      <t>ショウ</t>
    </rPh>
    <rPh sb="19" eb="21">
      <t>ハイフ</t>
    </rPh>
    <rPh sb="22" eb="24">
      <t>カイシュウ</t>
    </rPh>
    <phoneticPr fontId="0"/>
  </si>
  <si>
    <t>内部情報システムを利用するため</t>
    <rPh sb="0" eb="2">
      <t>ナイブ</t>
    </rPh>
    <rPh sb="2" eb="4">
      <t>ジョウホウ</t>
    </rPh>
    <rPh sb="9" eb="11">
      <t>リヨウ</t>
    </rPh>
    <phoneticPr fontId="2"/>
  </si>
  <si>
    <t>証明書発行</t>
    <rPh sb="0" eb="3">
      <t>ショウメイショ</t>
    </rPh>
    <rPh sb="3" eb="5">
      <t>ハッコウ</t>
    </rPh>
    <phoneticPr fontId="2"/>
  </si>
  <si>
    <t>発行、貸与、回収</t>
    <rPh sb="0" eb="2">
      <t>ハッコウ</t>
    </rPh>
    <rPh sb="3" eb="5">
      <t>タイヨ</t>
    </rPh>
    <rPh sb="6" eb="8">
      <t>カイシュウ</t>
    </rPh>
    <phoneticPr fontId="2"/>
  </si>
  <si>
    <t>発行、磁気付与、回収</t>
    <rPh sb="0" eb="2">
      <t>ハッコウ</t>
    </rPh>
    <rPh sb="3" eb="5">
      <t>ジキ</t>
    </rPh>
    <rPh sb="5" eb="7">
      <t>フヨ</t>
    </rPh>
    <rPh sb="8" eb="10">
      <t>カイシュウ</t>
    </rPh>
    <phoneticPr fontId="2"/>
  </si>
  <si>
    <t>申請受付、システム登録・連携</t>
    <rPh sb="0" eb="2">
      <t>シンセイ</t>
    </rPh>
    <rPh sb="2" eb="4">
      <t>ウケツケ</t>
    </rPh>
    <rPh sb="9" eb="11">
      <t>トウロク</t>
    </rPh>
    <rPh sb="12" eb="14">
      <t>レンケイ</t>
    </rPh>
    <phoneticPr fontId="2"/>
  </si>
  <si>
    <t>申請受付・システム登録</t>
    <rPh sb="0" eb="2">
      <t>シンセイ</t>
    </rPh>
    <rPh sb="2" eb="4">
      <t>ウケツケ</t>
    </rPh>
    <rPh sb="9" eb="11">
      <t>トウロク</t>
    </rPh>
    <phoneticPr fontId="2"/>
  </si>
  <si>
    <t>妊娠出産休暇業務の全て</t>
    <rPh sb="0" eb="2">
      <t>ニンシン</t>
    </rPh>
    <rPh sb="2" eb="4">
      <t>シュッサン</t>
    </rPh>
    <rPh sb="4" eb="6">
      <t>キュウカ</t>
    </rPh>
    <rPh sb="6" eb="8">
      <t>ギョウム</t>
    </rPh>
    <rPh sb="9" eb="10">
      <t>スベ</t>
    </rPh>
    <phoneticPr fontId="2"/>
  </si>
  <si>
    <t>育児休業業務の全て</t>
    <rPh sb="0" eb="2">
      <t>イクジ</t>
    </rPh>
    <rPh sb="2" eb="4">
      <t>キュウギョウ</t>
    </rPh>
    <rPh sb="4" eb="6">
      <t>ギョウム</t>
    </rPh>
    <rPh sb="7" eb="8">
      <t>スベ</t>
    </rPh>
    <phoneticPr fontId="2"/>
  </si>
  <si>
    <t>受領処理、認定、システム登録</t>
    <rPh sb="0" eb="2">
      <t>ジュリョウ</t>
    </rPh>
    <rPh sb="2" eb="4">
      <t>ショリ</t>
    </rPh>
    <rPh sb="5" eb="7">
      <t>ニンテイ</t>
    </rPh>
    <rPh sb="12" eb="14">
      <t>トウロク</t>
    </rPh>
    <phoneticPr fontId="2"/>
  </si>
  <si>
    <t>認定ダブルチェック</t>
    <rPh sb="0" eb="2">
      <t>ニンテイ</t>
    </rPh>
    <phoneticPr fontId="2"/>
  </si>
  <si>
    <t>各種手当に係る実態調査
（各年1回：通勤・住居・扶養）</t>
    <rPh sb="0" eb="2">
      <t>カクシュ</t>
    </rPh>
    <rPh sb="2" eb="4">
      <t>テアテ</t>
    </rPh>
    <rPh sb="5" eb="6">
      <t>カカ</t>
    </rPh>
    <rPh sb="7" eb="9">
      <t>ジッタイ</t>
    </rPh>
    <rPh sb="9" eb="11">
      <t>チョウサ</t>
    </rPh>
    <rPh sb="13" eb="14">
      <t>カク</t>
    </rPh>
    <rPh sb="14" eb="15">
      <t>ネン</t>
    </rPh>
    <rPh sb="16" eb="17">
      <t>カイ</t>
    </rPh>
    <rPh sb="18" eb="20">
      <t>ツウキン</t>
    </rPh>
    <rPh sb="21" eb="23">
      <t>ジュウキョ</t>
    </rPh>
    <rPh sb="24" eb="26">
      <t>フヨウ</t>
    </rPh>
    <phoneticPr fontId="3"/>
  </si>
  <si>
    <t>住居手当認定</t>
    <rPh sb="0" eb="2">
      <t>ジュウキョ</t>
    </rPh>
    <rPh sb="2" eb="4">
      <t>テアテ</t>
    </rPh>
    <rPh sb="4" eb="6">
      <t>ニンテイ</t>
    </rPh>
    <phoneticPr fontId="3"/>
  </si>
  <si>
    <t>通勤手当認定</t>
    <rPh sb="0" eb="2">
      <t>ツウキン</t>
    </rPh>
    <rPh sb="2" eb="4">
      <t>テアテ</t>
    </rPh>
    <rPh sb="4" eb="6">
      <t>ニンテイ</t>
    </rPh>
    <phoneticPr fontId="3"/>
  </si>
  <si>
    <t>扶養手当認定</t>
    <rPh sb="0" eb="2">
      <t>フヨウ</t>
    </rPh>
    <rPh sb="2" eb="4">
      <t>テアテ</t>
    </rPh>
    <rPh sb="4" eb="6">
      <t>ニンテイ</t>
    </rPh>
    <phoneticPr fontId="3"/>
  </si>
  <si>
    <t>給与振込口座登録</t>
    <rPh sb="0" eb="2">
      <t>キュウヨ</t>
    </rPh>
    <rPh sb="2" eb="4">
      <t>フリコミ</t>
    </rPh>
    <rPh sb="4" eb="6">
      <t>コウザ</t>
    </rPh>
    <rPh sb="6" eb="8">
      <t>トウロク</t>
    </rPh>
    <phoneticPr fontId="3"/>
  </si>
  <si>
    <t>受領処理、確認、システム登録</t>
    <rPh sb="0" eb="2">
      <t>ジュリョウ</t>
    </rPh>
    <rPh sb="2" eb="4">
      <t>ショリ</t>
    </rPh>
    <rPh sb="5" eb="7">
      <t>カクニン</t>
    </rPh>
    <rPh sb="12" eb="14">
      <t>トウロク</t>
    </rPh>
    <phoneticPr fontId="2"/>
  </si>
  <si>
    <t>最終的な認定結果を職員が確認するため。</t>
    <rPh sb="0" eb="3">
      <t>サイシュウテキ</t>
    </rPh>
    <rPh sb="4" eb="6">
      <t>ニンテイ</t>
    </rPh>
    <rPh sb="6" eb="8">
      <t>ケッカ</t>
    </rPh>
    <rPh sb="9" eb="11">
      <t>ショクイン</t>
    </rPh>
    <rPh sb="12" eb="14">
      <t>カクニン</t>
    </rPh>
    <phoneticPr fontId="2"/>
  </si>
  <si>
    <t>特定個人情報を扱う業務のため。</t>
    <rPh sb="0" eb="2">
      <t>トクテイ</t>
    </rPh>
    <rPh sb="2" eb="4">
      <t>コジン</t>
    </rPh>
    <rPh sb="4" eb="6">
      <t>ジョウホウ</t>
    </rPh>
    <rPh sb="7" eb="8">
      <t>アツカ</t>
    </rPh>
    <rPh sb="9" eb="11">
      <t>ギョウム</t>
    </rPh>
    <phoneticPr fontId="2"/>
  </si>
  <si>
    <t>明細書のデータ作成、
【電子】システムへの登録【紙】印刷・送付</t>
    <rPh sb="0" eb="3">
      <t>メイサイショ</t>
    </rPh>
    <rPh sb="7" eb="9">
      <t>サクセイ</t>
    </rPh>
    <rPh sb="12" eb="14">
      <t>デンシ</t>
    </rPh>
    <rPh sb="21" eb="23">
      <t>トウロク</t>
    </rPh>
    <rPh sb="24" eb="25">
      <t>カミ</t>
    </rPh>
    <rPh sb="26" eb="28">
      <t>インサツ</t>
    </rPh>
    <rPh sb="29" eb="31">
      <t>ソウフ</t>
    </rPh>
    <phoneticPr fontId="2"/>
  </si>
  <si>
    <t>年末調整業務</t>
    <rPh sb="0" eb="2">
      <t>ネンマツ</t>
    </rPh>
    <rPh sb="2" eb="4">
      <t>チョウセイ</t>
    </rPh>
    <rPh sb="4" eb="6">
      <t>ギョウム</t>
    </rPh>
    <phoneticPr fontId="3"/>
  </si>
  <si>
    <t>法定調書業務</t>
    <rPh sb="0" eb="2">
      <t>ホウテイ</t>
    </rPh>
    <rPh sb="2" eb="4">
      <t>チョウショ</t>
    </rPh>
    <rPh sb="4" eb="6">
      <t>ギョウム</t>
    </rPh>
    <phoneticPr fontId="3"/>
  </si>
  <si>
    <t>個人番号業務</t>
    <rPh sb="0" eb="2">
      <t>コジン</t>
    </rPh>
    <rPh sb="2" eb="4">
      <t>バンゴウ</t>
    </rPh>
    <rPh sb="4" eb="6">
      <t>ギョウム</t>
    </rPh>
    <phoneticPr fontId="2"/>
  </si>
  <si>
    <t>委託事業者で回答不可な案件や複雑な案件の引継ぎ・対応</t>
    <rPh sb="0" eb="2">
      <t>イタク</t>
    </rPh>
    <rPh sb="2" eb="4">
      <t>ジギョウ</t>
    </rPh>
    <rPh sb="4" eb="5">
      <t>シャ</t>
    </rPh>
    <rPh sb="6" eb="8">
      <t>カイトウ</t>
    </rPh>
    <rPh sb="8" eb="10">
      <t>フカ</t>
    </rPh>
    <rPh sb="11" eb="13">
      <t>アンケン</t>
    </rPh>
    <rPh sb="14" eb="16">
      <t>フクザツ</t>
    </rPh>
    <rPh sb="17" eb="19">
      <t>アンケン</t>
    </rPh>
    <rPh sb="20" eb="22">
      <t>ヒキツ</t>
    </rPh>
    <rPh sb="24" eb="26">
      <t>タイオウ</t>
    </rPh>
    <phoneticPr fontId="2"/>
  </si>
  <si>
    <t>職員に公開している各種マニュアルに関する問い合わせの対応業務、問い合わせ内容を聞き取り、関係する係へ引き継ぐ。</t>
    <rPh sb="0" eb="2">
      <t>ショクイン</t>
    </rPh>
    <rPh sb="3" eb="5">
      <t>コウカイ</t>
    </rPh>
    <rPh sb="9" eb="11">
      <t>カクシュ</t>
    </rPh>
    <rPh sb="17" eb="18">
      <t>カン</t>
    </rPh>
    <rPh sb="20" eb="21">
      <t>ト</t>
    </rPh>
    <rPh sb="22" eb="23">
      <t>ア</t>
    </rPh>
    <rPh sb="26" eb="28">
      <t>タイオウ</t>
    </rPh>
    <rPh sb="28" eb="30">
      <t>ギョウム</t>
    </rPh>
    <rPh sb="31" eb="32">
      <t>ト</t>
    </rPh>
    <rPh sb="33" eb="34">
      <t>ア</t>
    </rPh>
    <rPh sb="36" eb="38">
      <t>ナイヨウ</t>
    </rPh>
    <rPh sb="39" eb="40">
      <t>キ</t>
    </rPh>
    <rPh sb="41" eb="42">
      <t>ト</t>
    </rPh>
    <rPh sb="44" eb="46">
      <t>カンケイ</t>
    </rPh>
    <rPh sb="48" eb="49">
      <t>カカリ</t>
    </rPh>
    <rPh sb="50" eb="51">
      <t>ヒ</t>
    </rPh>
    <rPh sb="52" eb="53">
      <t>ツ</t>
    </rPh>
    <phoneticPr fontId="2"/>
  </si>
  <si>
    <t>前月に減額対象となる休暇を取得した対象者及びその時間数の確認作業。（減額整理簿等の提出管理含む）</t>
    <rPh sb="0" eb="2">
      <t>ゼンゲツ</t>
    </rPh>
    <rPh sb="3" eb="5">
      <t>ゲンガク</t>
    </rPh>
    <rPh sb="5" eb="7">
      <t>タイショウ</t>
    </rPh>
    <rPh sb="10" eb="12">
      <t>キュウカ</t>
    </rPh>
    <rPh sb="13" eb="15">
      <t>シュトク</t>
    </rPh>
    <rPh sb="17" eb="20">
      <t>タイショウシャ</t>
    </rPh>
    <rPh sb="20" eb="21">
      <t>オヨ</t>
    </rPh>
    <rPh sb="24" eb="27">
      <t>ジカンスウ</t>
    </rPh>
    <rPh sb="28" eb="30">
      <t>カクニン</t>
    </rPh>
    <rPh sb="30" eb="32">
      <t>サギョウ</t>
    </rPh>
    <rPh sb="34" eb="36">
      <t>ゲンガク</t>
    </rPh>
    <rPh sb="36" eb="38">
      <t>セイリ</t>
    </rPh>
    <rPh sb="38" eb="39">
      <t>ボ</t>
    </rPh>
    <rPh sb="39" eb="40">
      <t>トウ</t>
    </rPh>
    <rPh sb="41" eb="43">
      <t>テイシュツ</t>
    </rPh>
    <rPh sb="43" eb="45">
      <t>カンリ</t>
    </rPh>
    <rPh sb="45" eb="46">
      <t>フク</t>
    </rPh>
    <phoneticPr fontId="2"/>
  </si>
  <si>
    <t>税額決定通知書（紙）の受領確認・本人への送付、税額変更があった場合のシステム登録、異動届の作成</t>
    <rPh sb="0" eb="2">
      <t>ゼイガク</t>
    </rPh>
    <rPh sb="2" eb="4">
      <t>ケッテイ</t>
    </rPh>
    <rPh sb="4" eb="7">
      <t>ツウチショ</t>
    </rPh>
    <rPh sb="8" eb="9">
      <t>カミ</t>
    </rPh>
    <rPh sb="11" eb="13">
      <t>ジュリョウ</t>
    </rPh>
    <rPh sb="13" eb="15">
      <t>カクニン</t>
    </rPh>
    <rPh sb="16" eb="18">
      <t>ホンニン</t>
    </rPh>
    <rPh sb="20" eb="22">
      <t>ソウフ</t>
    </rPh>
    <rPh sb="23" eb="25">
      <t>ゼイガク</t>
    </rPh>
    <rPh sb="25" eb="27">
      <t>ヘンコウ</t>
    </rPh>
    <rPh sb="31" eb="33">
      <t>バアイ</t>
    </rPh>
    <rPh sb="38" eb="40">
      <t>トウロク</t>
    </rPh>
    <rPh sb="41" eb="44">
      <t>イドウトドケ</t>
    </rPh>
    <rPh sb="45" eb="47">
      <t>サクセイ</t>
    </rPh>
    <phoneticPr fontId="2"/>
  </si>
  <si>
    <t>税額決定通知書（電子データ）の受領処理、人給システム一括データ取り込み</t>
    <rPh sb="8" eb="10">
      <t>デンシ</t>
    </rPh>
    <rPh sb="17" eb="19">
      <t>ショリ</t>
    </rPh>
    <rPh sb="20" eb="21">
      <t>ジン</t>
    </rPh>
    <rPh sb="21" eb="22">
      <t>キュウ</t>
    </rPh>
    <rPh sb="26" eb="28">
      <t>イッカツ</t>
    </rPh>
    <rPh sb="31" eb="32">
      <t>ト</t>
    </rPh>
    <rPh sb="33" eb="34">
      <t>コ</t>
    </rPh>
    <phoneticPr fontId="2"/>
  </si>
  <si>
    <t>定時決定、随時改定等</t>
    <rPh sb="0" eb="2">
      <t>テイジ</t>
    </rPh>
    <rPh sb="2" eb="4">
      <t>ケッテイ</t>
    </rPh>
    <rPh sb="5" eb="7">
      <t>ズイジ</t>
    </rPh>
    <rPh sb="7" eb="9">
      <t>カイテイ</t>
    </rPh>
    <rPh sb="9" eb="10">
      <t>トウ</t>
    </rPh>
    <phoneticPr fontId="2"/>
  </si>
  <si>
    <t>対応困難案件</t>
    <rPh sb="0" eb="2">
      <t>タイオウ</t>
    </rPh>
    <rPh sb="2" eb="4">
      <t>コンナン</t>
    </rPh>
    <rPh sb="4" eb="6">
      <t>アンケン</t>
    </rPh>
    <phoneticPr fontId="0"/>
  </si>
  <si>
    <t>手引きによる判断ができず、判断が求められるため</t>
    <rPh sb="0" eb="2">
      <t>テビ</t>
    </rPh>
    <rPh sb="6" eb="8">
      <t>ハンダン</t>
    </rPh>
    <rPh sb="13" eb="15">
      <t>ハンダン</t>
    </rPh>
    <rPh sb="16" eb="17">
      <t>モト</t>
    </rPh>
    <phoneticPr fontId="0"/>
  </si>
  <si>
    <t>転入職員業務</t>
    <rPh sb="0" eb="2">
      <t>テンニュウ</t>
    </rPh>
    <rPh sb="2" eb="4">
      <t>ショクイン</t>
    </rPh>
    <rPh sb="4" eb="6">
      <t>ギョウム</t>
    </rPh>
    <phoneticPr fontId="0"/>
  </si>
  <si>
    <t>管理が複雑であり、他業務との関連が強いため</t>
    <rPh sb="0" eb="2">
      <t>カンリ</t>
    </rPh>
    <rPh sb="3" eb="5">
      <t>フクザツ</t>
    </rPh>
    <rPh sb="9" eb="10">
      <t>ホカ</t>
    </rPh>
    <rPh sb="10" eb="12">
      <t>ギョウム</t>
    </rPh>
    <rPh sb="14" eb="16">
      <t>カンレン</t>
    </rPh>
    <rPh sb="17" eb="18">
      <t>ツヨ</t>
    </rPh>
    <phoneticPr fontId="0"/>
  </si>
  <si>
    <t>機微な情報であるため</t>
    <rPh sb="0" eb="2">
      <t>キビ</t>
    </rPh>
    <rPh sb="3" eb="5">
      <t>ジョウホウ</t>
    </rPh>
    <phoneticPr fontId="0"/>
  </si>
  <si>
    <t>控除確認</t>
    <rPh sb="0" eb="2">
      <t>コウジョ</t>
    </rPh>
    <rPh sb="2" eb="4">
      <t>カクニン</t>
    </rPh>
    <phoneticPr fontId="0"/>
  </si>
  <si>
    <t>受診票・結果の配付</t>
    <rPh sb="0" eb="2">
      <t>ジュシン</t>
    </rPh>
    <rPh sb="2" eb="3">
      <t>ヒョウ</t>
    </rPh>
    <rPh sb="4" eb="6">
      <t>ケッカ</t>
    </rPh>
    <rPh sb="7" eb="9">
      <t>ハイフ</t>
    </rPh>
    <phoneticPr fontId="0"/>
  </si>
  <si>
    <t>支出関連業務</t>
    <rPh sb="0" eb="2">
      <t>シシュツ</t>
    </rPh>
    <rPh sb="2" eb="4">
      <t>カンレン</t>
    </rPh>
    <rPh sb="4" eb="6">
      <t>ギョウム</t>
    </rPh>
    <phoneticPr fontId="0"/>
  </si>
  <si>
    <t>登録・退職事務以外</t>
    <rPh sb="0" eb="2">
      <t>トウロク</t>
    </rPh>
    <rPh sb="3" eb="5">
      <t>タイショク</t>
    </rPh>
    <rPh sb="5" eb="7">
      <t>ジム</t>
    </rPh>
    <rPh sb="7" eb="9">
      <t>イガイ</t>
    </rPh>
    <phoneticPr fontId="0"/>
  </si>
  <si>
    <t>児童手当のすべて</t>
    <rPh sb="0" eb="2">
      <t>ジドウ</t>
    </rPh>
    <rPh sb="2" eb="4">
      <t>テアテ</t>
    </rPh>
    <phoneticPr fontId="2"/>
  </si>
  <si>
    <t>退職手当のすべて</t>
    <rPh sb="0" eb="2">
      <t>タイショク</t>
    </rPh>
    <rPh sb="2" eb="4">
      <t>テアテ</t>
    </rPh>
    <phoneticPr fontId="2"/>
  </si>
  <si>
    <t>給与計算（勤務実績等入力）</t>
    <rPh sb="5" eb="7">
      <t>キンム</t>
    </rPh>
    <rPh sb="7" eb="9">
      <t>ジッセキ</t>
    </rPh>
    <rPh sb="9" eb="10">
      <t>トウ</t>
    </rPh>
    <rPh sb="10" eb="12">
      <t>ニュウリョク</t>
    </rPh>
    <phoneticPr fontId="3"/>
  </si>
  <si>
    <t>給与計算（例月の減額時間の確認）</t>
    <rPh sb="5" eb="7">
      <t>レイゲツ</t>
    </rPh>
    <rPh sb="8" eb="10">
      <t>ゲンガク</t>
    </rPh>
    <rPh sb="10" eb="12">
      <t>ジカン</t>
    </rPh>
    <rPh sb="13" eb="15">
      <t>カクニン</t>
    </rPh>
    <phoneticPr fontId="3"/>
  </si>
  <si>
    <t>複雑な制度理解・システム操作を必要とするため。</t>
    <rPh sb="0" eb="2">
      <t>フクザツ</t>
    </rPh>
    <rPh sb="3" eb="5">
      <t>セイド</t>
    </rPh>
    <rPh sb="5" eb="7">
      <t>リカイ</t>
    </rPh>
    <rPh sb="12" eb="14">
      <t>ソウサ</t>
    </rPh>
    <rPh sb="15" eb="17">
      <t>ヒツヨウ</t>
    </rPh>
    <phoneticPr fontId="2"/>
  </si>
  <si>
    <t>給与証明書の作成・印刷・発送</t>
    <rPh sb="0" eb="2">
      <t>キュウヨ</t>
    </rPh>
    <rPh sb="2" eb="5">
      <t>ショウメイショ</t>
    </rPh>
    <rPh sb="6" eb="8">
      <t>サクセイ</t>
    </rPh>
    <rPh sb="9" eb="11">
      <t>インサツ</t>
    </rPh>
    <rPh sb="12" eb="14">
      <t>ハッソウ</t>
    </rPh>
    <phoneticPr fontId="2"/>
  </si>
  <si>
    <t>源泉徴収票の印刷・発送</t>
    <rPh sb="0" eb="2">
      <t>ゲンセン</t>
    </rPh>
    <rPh sb="2" eb="5">
      <t>チョウシュウヒョウ</t>
    </rPh>
    <rPh sb="6" eb="8">
      <t>インサツ</t>
    </rPh>
    <rPh sb="9" eb="11">
      <t>ハッソウ</t>
    </rPh>
    <phoneticPr fontId="2"/>
  </si>
  <si>
    <t>産休・育休取得時の共済費免除申請、履歴書の発行、例月控除不能者への通知発送</t>
    <rPh sb="0" eb="2">
      <t>サンキュウ</t>
    </rPh>
    <rPh sb="3" eb="5">
      <t>イクキュウ</t>
    </rPh>
    <rPh sb="5" eb="7">
      <t>シュトク</t>
    </rPh>
    <rPh sb="7" eb="8">
      <t>ジ</t>
    </rPh>
    <rPh sb="9" eb="11">
      <t>キョウサイ</t>
    </rPh>
    <rPh sb="11" eb="12">
      <t>ヒ</t>
    </rPh>
    <rPh sb="12" eb="14">
      <t>メンジョ</t>
    </rPh>
    <rPh sb="14" eb="16">
      <t>シンセイ</t>
    </rPh>
    <rPh sb="17" eb="20">
      <t>リレキショ</t>
    </rPh>
    <rPh sb="21" eb="23">
      <t>ハッコウ</t>
    </rPh>
    <rPh sb="24" eb="26">
      <t>レイゲツ</t>
    </rPh>
    <rPh sb="26" eb="28">
      <t>コウジョ</t>
    </rPh>
    <rPh sb="28" eb="30">
      <t>フノウ</t>
    </rPh>
    <rPh sb="30" eb="31">
      <t>シャ</t>
    </rPh>
    <rPh sb="33" eb="35">
      <t>ツウチ</t>
    </rPh>
    <rPh sb="35" eb="37">
      <t>ハッソウ</t>
    </rPh>
    <phoneticPr fontId="2"/>
  </si>
  <si>
    <t>システム作業、各種データ確認、支給額確定処理、戻入処理（本人への通知作成含む）</t>
    <rPh sb="4" eb="6">
      <t>サギョウ</t>
    </rPh>
    <rPh sb="7" eb="9">
      <t>カクシュ</t>
    </rPh>
    <rPh sb="12" eb="14">
      <t>カクニン</t>
    </rPh>
    <rPh sb="15" eb="18">
      <t>シキュウガク</t>
    </rPh>
    <rPh sb="18" eb="20">
      <t>カクテイ</t>
    </rPh>
    <rPh sb="20" eb="22">
      <t>ショリ</t>
    </rPh>
    <rPh sb="23" eb="25">
      <t>レイニュウ</t>
    </rPh>
    <rPh sb="25" eb="27">
      <t>ショリ</t>
    </rPh>
    <rPh sb="28" eb="30">
      <t>ホンニン</t>
    </rPh>
    <rPh sb="32" eb="34">
      <t>ツウチ</t>
    </rPh>
    <rPh sb="34" eb="36">
      <t>サクセイ</t>
    </rPh>
    <rPh sb="36" eb="37">
      <t>フク</t>
    </rPh>
    <phoneticPr fontId="2"/>
  </si>
  <si>
    <t>各種申告書の作成、システム登録内容の確認、再年調</t>
    <rPh sb="0" eb="2">
      <t>カクシュ</t>
    </rPh>
    <rPh sb="2" eb="5">
      <t>シンコクショ</t>
    </rPh>
    <rPh sb="6" eb="8">
      <t>サクセイ</t>
    </rPh>
    <rPh sb="13" eb="15">
      <t>トウロク</t>
    </rPh>
    <rPh sb="15" eb="17">
      <t>ナイヨウ</t>
    </rPh>
    <rPh sb="18" eb="20">
      <t>カクニン</t>
    </rPh>
    <rPh sb="21" eb="24">
      <t>サイネンチョウ</t>
    </rPh>
    <phoneticPr fontId="2"/>
  </si>
  <si>
    <t>各所属からの人件費調査及び他自治体からの調査</t>
    <rPh sb="0" eb="3">
      <t>カクショゾク</t>
    </rPh>
    <rPh sb="6" eb="9">
      <t>ジンケンヒ</t>
    </rPh>
    <rPh sb="9" eb="11">
      <t>チョウサ</t>
    </rPh>
    <rPh sb="11" eb="12">
      <t>オヨ</t>
    </rPh>
    <rPh sb="13" eb="14">
      <t>タ</t>
    </rPh>
    <rPh sb="14" eb="17">
      <t>ジチタイ</t>
    </rPh>
    <rPh sb="20" eb="22">
      <t>チョウサ</t>
    </rPh>
    <phoneticPr fontId="2"/>
  </si>
  <si>
    <t>給与計算・期末勤勉手当計算</t>
    <rPh sb="0" eb="2">
      <t>キュウヨ</t>
    </rPh>
    <rPh sb="2" eb="4">
      <t>ケイサン</t>
    </rPh>
    <rPh sb="5" eb="7">
      <t>キマツ</t>
    </rPh>
    <rPh sb="7" eb="9">
      <t>キンベン</t>
    </rPh>
    <rPh sb="9" eb="11">
      <t>テアテ</t>
    </rPh>
    <rPh sb="11" eb="13">
      <t>ケイサン</t>
    </rPh>
    <phoneticPr fontId="2"/>
  </si>
  <si>
    <t>給与計算・期末勤勉手当計算（明細の発行）</t>
    <rPh sb="14" eb="16">
      <t>メイサイ</t>
    </rPh>
    <rPh sb="17" eb="19">
      <t>ハッコウ</t>
    </rPh>
    <phoneticPr fontId="3"/>
  </si>
  <si>
    <t>対象者名簿・通知の作成</t>
    <rPh sb="0" eb="3">
      <t>タイショウシャ</t>
    </rPh>
    <rPh sb="3" eb="5">
      <t>メイボ</t>
    </rPh>
    <rPh sb="6" eb="8">
      <t>ツウチ</t>
    </rPh>
    <rPh sb="9" eb="11">
      <t>サクセイ</t>
    </rPh>
    <phoneticPr fontId="2"/>
  </si>
  <si>
    <t>-</t>
    <phoneticPr fontId="2"/>
  </si>
  <si>
    <t>申請審査、各種調査・集計、在庫管理</t>
    <rPh sb="0" eb="2">
      <t>シンセイ</t>
    </rPh>
    <rPh sb="2" eb="4">
      <t>シンサ</t>
    </rPh>
    <rPh sb="5" eb="7">
      <t>カクシュ</t>
    </rPh>
    <rPh sb="7" eb="9">
      <t>チョウサ</t>
    </rPh>
    <rPh sb="10" eb="12">
      <t>シュウケイ</t>
    </rPh>
    <rPh sb="13" eb="17">
      <t>ザイコカンリ</t>
    </rPh>
    <phoneticPr fontId="0"/>
  </si>
  <si>
    <t>【各会議運営・予算管理】調整事項が多いため。【貸付・クラブ助成・展示販売】対象件数が少ないため。</t>
    <rPh sb="1" eb="2">
      <t>カク</t>
    </rPh>
    <rPh sb="2" eb="4">
      <t>カイギ</t>
    </rPh>
    <rPh sb="4" eb="6">
      <t>ウンエイ</t>
    </rPh>
    <rPh sb="7" eb="9">
      <t>ヨサン</t>
    </rPh>
    <rPh sb="9" eb="11">
      <t>カンリ</t>
    </rPh>
    <rPh sb="12" eb="14">
      <t>チョウセイ</t>
    </rPh>
    <rPh sb="14" eb="16">
      <t>ジコウ</t>
    </rPh>
    <rPh sb="17" eb="18">
      <t>オオ</t>
    </rPh>
    <rPh sb="23" eb="25">
      <t>カシツケ</t>
    </rPh>
    <rPh sb="29" eb="31">
      <t>ジョセイ</t>
    </rPh>
    <rPh sb="32" eb="34">
      <t>テンジ</t>
    </rPh>
    <rPh sb="34" eb="36">
      <t>ハンバイ</t>
    </rPh>
    <rPh sb="37" eb="39">
      <t>タイショウ</t>
    </rPh>
    <rPh sb="39" eb="41">
      <t>ケンスウ</t>
    </rPh>
    <rPh sb="42" eb="43">
      <t>スク</t>
    </rPh>
    <phoneticPr fontId="0"/>
  </si>
  <si>
    <t>風水害対策指定職員家賃助成</t>
    <rPh sb="0" eb="13">
      <t>フウスイガイタイサクシテイショクインヤチンジョセイ</t>
    </rPh>
    <phoneticPr fontId="2"/>
  </si>
  <si>
    <t>職員住宅管理</t>
    <rPh sb="0" eb="2">
      <t>ショクイン</t>
    </rPh>
    <rPh sb="2" eb="4">
      <t>ジュウタク</t>
    </rPh>
    <rPh sb="4" eb="6">
      <t>カンリ</t>
    </rPh>
    <phoneticPr fontId="2"/>
  </si>
  <si>
    <t>×</t>
    <phoneticPr fontId="2"/>
  </si>
  <si>
    <t>安全衛生管理</t>
    <rPh sb="0" eb="2">
      <t>アンゼン</t>
    </rPh>
    <rPh sb="2" eb="4">
      <t>エイセイ</t>
    </rPh>
    <rPh sb="4" eb="6">
      <t>カンリ</t>
    </rPh>
    <phoneticPr fontId="2"/>
  </si>
  <si>
    <t>よりよい職場づくり</t>
    <rPh sb="4" eb="6">
      <t>ショクバ</t>
    </rPh>
    <phoneticPr fontId="2"/>
  </si>
  <si>
    <t>献血</t>
    <rPh sb="0" eb="2">
      <t>ケンケツ</t>
    </rPh>
    <phoneticPr fontId="2"/>
  </si>
  <si>
    <t>過重労働対応</t>
    <rPh sb="0" eb="2">
      <t>カジュウ</t>
    </rPh>
    <rPh sb="2" eb="4">
      <t>ロウドウ</t>
    </rPh>
    <rPh sb="4" eb="6">
      <t>タイオウ</t>
    </rPh>
    <phoneticPr fontId="2"/>
  </si>
  <si>
    <t>保健相談業務</t>
    <rPh sb="0" eb="2">
      <t>ホケン</t>
    </rPh>
    <rPh sb="2" eb="4">
      <t>ソウダン</t>
    </rPh>
    <rPh sb="4" eb="6">
      <t>ギョウム</t>
    </rPh>
    <phoneticPr fontId="2"/>
  </si>
  <si>
    <t>現地での点検や支出事務であるため。</t>
    <rPh sb="0" eb="2">
      <t>ゲンチ</t>
    </rPh>
    <rPh sb="4" eb="6">
      <t>テンケン</t>
    </rPh>
    <rPh sb="7" eb="9">
      <t>シシュツ</t>
    </rPh>
    <rPh sb="9" eb="11">
      <t>ジム</t>
    </rPh>
    <phoneticPr fontId="2"/>
  </si>
  <si>
    <t>よりよい職場づくり業務のすべて</t>
    <rPh sb="4" eb="6">
      <t>ショクバ</t>
    </rPh>
    <rPh sb="9" eb="11">
      <t>ギョウム</t>
    </rPh>
    <phoneticPr fontId="2"/>
  </si>
  <si>
    <t>風水害対策指定職員家賃助成業務のすべて</t>
    <rPh sb="0" eb="13">
      <t>フウスイガイタイサクシテイショクインヤチンジョセイ</t>
    </rPh>
    <rPh sb="13" eb="15">
      <t>ギョウム</t>
    </rPh>
    <phoneticPr fontId="2"/>
  </si>
  <si>
    <t>職員住宅管理業務のすべて</t>
    <rPh sb="0" eb="2">
      <t>ショクイン</t>
    </rPh>
    <rPh sb="2" eb="4">
      <t>ジュウタク</t>
    </rPh>
    <rPh sb="4" eb="6">
      <t>カンリ</t>
    </rPh>
    <rPh sb="6" eb="8">
      <t>ギョウム</t>
    </rPh>
    <phoneticPr fontId="2"/>
  </si>
  <si>
    <t>安全衛生管理業務のすべて（安全衛生委員会、計画進捗管理等）</t>
    <rPh sb="0" eb="2">
      <t>アンゼン</t>
    </rPh>
    <rPh sb="2" eb="4">
      <t>エイセイ</t>
    </rPh>
    <rPh sb="4" eb="6">
      <t>カンリ</t>
    </rPh>
    <rPh sb="6" eb="8">
      <t>ギョウム</t>
    </rPh>
    <rPh sb="13" eb="20">
      <t>アンゼンエイセイイインカイ</t>
    </rPh>
    <rPh sb="21" eb="23">
      <t>ケイカク</t>
    </rPh>
    <rPh sb="23" eb="25">
      <t>シンチョク</t>
    </rPh>
    <rPh sb="25" eb="28">
      <t>カンリトウ</t>
    </rPh>
    <phoneticPr fontId="2"/>
  </si>
  <si>
    <t>献血業務のすべて</t>
    <rPh sb="0" eb="2">
      <t>ケンケツ</t>
    </rPh>
    <rPh sb="2" eb="4">
      <t>ギョウム</t>
    </rPh>
    <phoneticPr fontId="2"/>
  </si>
  <si>
    <t>保健相談業務のすべて</t>
    <rPh sb="0" eb="2">
      <t>ホケン</t>
    </rPh>
    <rPh sb="2" eb="4">
      <t>ソウダン</t>
    </rPh>
    <rPh sb="4" eb="6">
      <t>ギョウム</t>
    </rPh>
    <phoneticPr fontId="2"/>
  </si>
  <si>
    <t>保健師、看護師で対応するため。</t>
    <rPh sb="0" eb="3">
      <t>ホケンシ</t>
    </rPh>
    <rPh sb="4" eb="7">
      <t>カンゴシ</t>
    </rPh>
    <rPh sb="8" eb="10">
      <t>タイオウ</t>
    </rPh>
    <phoneticPr fontId="2"/>
  </si>
  <si>
    <t>調整事項が多いため。</t>
    <rPh sb="0" eb="2">
      <t>チョウセイ</t>
    </rPh>
    <rPh sb="2" eb="4">
      <t>ジコウ</t>
    </rPh>
    <rPh sb="5" eb="6">
      <t>オオ</t>
    </rPh>
    <phoneticPr fontId="2"/>
  </si>
  <si>
    <t>年間2回で職員で対応できるため。</t>
    <rPh sb="0" eb="2">
      <t>ネンカン</t>
    </rPh>
    <rPh sb="3" eb="4">
      <t>カイ</t>
    </rPh>
    <rPh sb="5" eb="7">
      <t>ショクイン</t>
    </rPh>
    <rPh sb="8" eb="10">
      <t>タイオウ</t>
    </rPh>
    <phoneticPr fontId="2"/>
  </si>
  <si>
    <t>過重労働対応業務のすべて（対象者抽出、面談等）</t>
    <rPh sb="0" eb="2">
      <t>カジュウ</t>
    </rPh>
    <rPh sb="2" eb="4">
      <t>ロウドウ</t>
    </rPh>
    <rPh sb="4" eb="6">
      <t>タイオウ</t>
    </rPh>
    <rPh sb="6" eb="8">
      <t>ギョウム</t>
    </rPh>
    <rPh sb="13" eb="15">
      <t>タイショウ</t>
    </rPh>
    <rPh sb="15" eb="16">
      <t>シャ</t>
    </rPh>
    <rPh sb="16" eb="18">
      <t>チュウシュツ</t>
    </rPh>
    <rPh sb="19" eb="21">
      <t>メンダン</t>
    </rPh>
    <rPh sb="21" eb="22">
      <t>トウ</t>
    </rPh>
    <phoneticPr fontId="2"/>
  </si>
  <si>
    <t>【名簿作成】煩雑な抽出作業が多いこと及び一部特定個人情報に係る情報（病歴が推測できる情報）を扱うため。</t>
    <rPh sb="1" eb="3">
      <t>メイボ</t>
    </rPh>
    <rPh sb="3" eb="5">
      <t>サクセイ</t>
    </rPh>
    <rPh sb="6" eb="8">
      <t>ハンザツ</t>
    </rPh>
    <rPh sb="9" eb="11">
      <t>チュウシュツ</t>
    </rPh>
    <rPh sb="11" eb="13">
      <t>サギョウ</t>
    </rPh>
    <rPh sb="14" eb="15">
      <t>オオ</t>
    </rPh>
    <rPh sb="18" eb="19">
      <t>オヨ</t>
    </rPh>
    <rPh sb="20" eb="22">
      <t>イチブ</t>
    </rPh>
    <rPh sb="22" eb="24">
      <t>トクテイ</t>
    </rPh>
    <rPh sb="24" eb="28">
      <t>コジンジョウホウ</t>
    </rPh>
    <rPh sb="29" eb="30">
      <t>カカ</t>
    </rPh>
    <rPh sb="31" eb="33">
      <t>ジョウホウ</t>
    </rPh>
    <rPh sb="34" eb="36">
      <t>ビョウレキ</t>
    </rPh>
    <rPh sb="37" eb="39">
      <t>スイソク</t>
    </rPh>
    <rPh sb="42" eb="44">
      <t>ジョウホウ</t>
    </rPh>
    <rPh sb="46" eb="47">
      <t>アツカ</t>
    </rPh>
    <phoneticPr fontId="0"/>
  </si>
  <si>
    <t>ロゴフォーム申請受付・管理表更新・書類審査・給付処理</t>
    <rPh sb="6" eb="8">
      <t>シンセイ</t>
    </rPh>
    <rPh sb="8" eb="10">
      <t>ウケツケ</t>
    </rPh>
    <rPh sb="11" eb="13">
      <t>カンリ</t>
    </rPh>
    <rPh sb="13" eb="14">
      <t>ヒョウ</t>
    </rPh>
    <rPh sb="14" eb="16">
      <t>コウシン</t>
    </rPh>
    <rPh sb="17" eb="19">
      <t>ショルイ</t>
    </rPh>
    <rPh sb="19" eb="21">
      <t>シンサ</t>
    </rPh>
    <rPh sb="22" eb="24">
      <t>キュウフ</t>
    </rPh>
    <rPh sb="24" eb="26">
      <t>ショリ</t>
    </rPh>
    <phoneticPr fontId="0"/>
  </si>
  <si>
    <t>資格取得喪失届の確認、扶養認定、氏名変更、システム入力、保険証配付・回収</t>
    <rPh sb="0" eb="2">
      <t>シカク</t>
    </rPh>
    <rPh sb="2" eb="4">
      <t>シュトク</t>
    </rPh>
    <rPh sb="4" eb="6">
      <t>ソウシツ</t>
    </rPh>
    <rPh sb="6" eb="7">
      <t>トドケ</t>
    </rPh>
    <rPh sb="8" eb="10">
      <t>カクニン</t>
    </rPh>
    <rPh sb="11" eb="13">
      <t>フヨウ</t>
    </rPh>
    <rPh sb="13" eb="15">
      <t>ニンテイ</t>
    </rPh>
    <rPh sb="16" eb="18">
      <t>シメイ</t>
    </rPh>
    <rPh sb="18" eb="20">
      <t>ヘンコウ</t>
    </rPh>
    <rPh sb="25" eb="27">
      <t>ニュウリョク</t>
    </rPh>
    <rPh sb="28" eb="31">
      <t>ホケンショウ</t>
    </rPh>
    <rPh sb="31" eb="33">
      <t>ハイフ</t>
    </rPh>
    <rPh sb="34" eb="36">
      <t>カイシュウ</t>
    </rPh>
    <phoneticPr fontId="0"/>
  </si>
  <si>
    <t>対象者名簿・通知等の作成</t>
    <rPh sb="0" eb="3">
      <t>タイショウシャ</t>
    </rPh>
    <rPh sb="3" eb="5">
      <t>メイボ</t>
    </rPh>
    <rPh sb="6" eb="8">
      <t>ツウチ</t>
    </rPh>
    <rPh sb="8" eb="9">
      <t>トウ</t>
    </rPh>
    <rPh sb="10" eb="12">
      <t>サクセイ</t>
    </rPh>
    <phoneticPr fontId="0"/>
  </si>
  <si>
    <t>各会議運営、貸付、クラブ助成、展示販売、予算管理（収入・支出事務含む）</t>
    <rPh sb="0" eb="3">
      <t>カクカイギ</t>
    </rPh>
    <rPh sb="3" eb="5">
      <t>ウンエイ</t>
    </rPh>
    <rPh sb="6" eb="8">
      <t>カシツケ</t>
    </rPh>
    <rPh sb="12" eb="14">
      <t>ジョセイ</t>
    </rPh>
    <rPh sb="15" eb="17">
      <t>テンジ</t>
    </rPh>
    <rPh sb="17" eb="19">
      <t>ハンバイ</t>
    </rPh>
    <rPh sb="20" eb="22">
      <t>ヨサン</t>
    </rPh>
    <rPh sb="22" eb="24">
      <t>カンリ</t>
    </rPh>
    <rPh sb="25" eb="27">
      <t>シュウニュウ</t>
    </rPh>
    <rPh sb="28" eb="30">
      <t>シシュツ</t>
    </rPh>
    <rPh sb="30" eb="32">
      <t>ジム</t>
    </rPh>
    <rPh sb="32" eb="33">
      <t>フク</t>
    </rPh>
    <phoneticPr fontId="0"/>
  </si>
  <si>
    <t>起案処理は事業者で行えないため。</t>
  </si>
  <si>
    <t>臨時給付金の実施や今後公務員の児童手当についても公務員以外と同様に居住先自治体で行う可能性もあるなどの制度変化に対応する可能性があるため。</t>
    <rPh sb="0" eb="2">
      <t>リンジ</t>
    </rPh>
    <rPh sb="2" eb="5">
      <t>キュウフキン</t>
    </rPh>
    <rPh sb="6" eb="8">
      <t>ジッシ</t>
    </rPh>
    <rPh sb="9" eb="11">
      <t>コンゴ</t>
    </rPh>
    <rPh sb="11" eb="14">
      <t>コウムイン</t>
    </rPh>
    <rPh sb="15" eb="17">
      <t>ジドウ</t>
    </rPh>
    <rPh sb="17" eb="19">
      <t>テアテ</t>
    </rPh>
    <rPh sb="24" eb="27">
      <t>コウムイン</t>
    </rPh>
    <rPh sb="27" eb="29">
      <t>イガイ</t>
    </rPh>
    <rPh sb="30" eb="32">
      <t>ドウヨウ</t>
    </rPh>
    <rPh sb="33" eb="35">
      <t>キョジュウ</t>
    </rPh>
    <rPh sb="35" eb="36">
      <t>サキ</t>
    </rPh>
    <rPh sb="36" eb="39">
      <t>ジチタイ</t>
    </rPh>
    <rPh sb="40" eb="41">
      <t>オコナ</t>
    </rPh>
    <rPh sb="42" eb="45">
      <t>カノウセイ</t>
    </rPh>
    <rPh sb="51" eb="53">
      <t>セイド</t>
    </rPh>
    <rPh sb="53" eb="55">
      <t>ヘンカ</t>
    </rPh>
    <rPh sb="56" eb="58">
      <t>タイオウ</t>
    </rPh>
    <rPh sb="60" eb="63">
      <t>カノウセイ</t>
    </rPh>
    <phoneticPr fontId="0"/>
  </si>
  <si>
    <t>給与</t>
    <rPh sb="0" eb="2">
      <t>キュウヨ</t>
    </rPh>
    <phoneticPr fontId="0"/>
  </si>
  <si>
    <t>人件費予算管理</t>
    <rPh sb="0" eb="3">
      <t>ジンケンヒ</t>
    </rPh>
    <rPh sb="3" eb="5">
      <t>ヨサン</t>
    </rPh>
    <rPh sb="5" eb="7">
      <t>カンリ</t>
    </rPh>
    <phoneticPr fontId="0"/>
  </si>
  <si>
    <t>人件費の執行管理及び予算計算</t>
    <rPh sb="0" eb="3">
      <t>ジンケンヒ</t>
    </rPh>
    <rPh sb="4" eb="6">
      <t>シッコウ</t>
    </rPh>
    <rPh sb="6" eb="8">
      <t>カンリ</t>
    </rPh>
    <rPh sb="8" eb="9">
      <t>オヨ</t>
    </rPh>
    <rPh sb="10" eb="12">
      <t>ヨサン</t>
    </rPh>
    <rPh sb="12" eb="14">
      <t>ケイサン</t>
    </rPh>
    <phoneticPr fontId="0"/>
  </si>
  <si>
    <t>処理に当たり他課との調整が必要であるため。</t>
    <rPh sb="0" eb="2">
      <t>ショリ</t>
    </rPh>
    <rPh sb="3" eb="4">
      <t>ア</t>
    </rPh>
    <rPh sb="6" eb="8">
      <t>タカ</t>
    </rPh>
    <rPh sb="10" eb="12">
      <t>チョウセイ</t>
    </rPh>
    <rPh sb="13" eb="15">
      <t>ヒツヨウ</t>
    </rPh>
    <phoneticPr fontId="0"/>
  </si>
  <si>
    <t>件数が少なく、実績時間数の計算等が複雑であるため。
短期間で事実確認し、給与計算に反映させなければならないため。</t>
    <rPh sb="0" eb="2">
      <t>ケンスウ</t>
    </rPh>
    <rPh sb="3" eb="4">
      <t>スク</t>
    </rPh>
    <rPh sb="7" eb="9">
      <t>ジッセキ</t>
    </rPh>
    <rPh sb="9" eb="12">
      <t>ジカンスウ</t>
    </rPh>
    <rPh sb="13" eb="15">
      <t>ケイサン</t>
    </rPh>
    <rPh sb="15" eb="16">
      <t>トウ</t>
    </rPh>
    <rPh sb="17" eb="19">
      <t>フクザツ</t>
    </rPh>
    <rPh sb="36" eb="38">
      <t>キュウヨ</t>
    </rPh>
    <rPh sb="38" eb="40">
      <t>ケイサン</t>
    </rPh>
    <rPh sb="41" eb="43">
      <t>ハンエイ</t>
    </rPh>
    <phoneticPr fontId="0"/>
  </si>
  <si>
    <t>派遣者等の時間外・旅費の確認、システム入力</t>
    <rPh sb="0" eb="2">
      <t>ハケン</t>
    </rPh>
    <rPh sb="2" eb="3">
      <t>シャ</t>
    </rPh>
    <rPh sb="3" eb="4">
      <t>トウ</t>
    </rPh>
    <rPh sb="5" eb="8">
      <t>ジカンガイ</t>
    </rPh>
    <rPh sb="9" eb="11">
      <t>リョヒ</t>
    </rPh>
    <rPh sb="12" eb="14">
      <t>カクニン</t>
    </rPh>
    <rPh sb="19" eb="21">
      <t>ニュウリョク</t>
    </rPh>
    <phoneticPr fontId="0"/>
  </si>
  <si>
    <t>定年延長や失業者の退職手当等、制度が複雑であるため。
急な退職に対しても退職手当を1か月以内に支払う必要があり、速やかな対応が必要になるため。</t>
    <rPh sb="0" eb="2">
      <t>テイネン</t>
    </rPh>
    <rPh sb="2" eb="4">
      <t>エンチョウ</t>
    </rPh>
    <rPh sb="5" eb="8">
      <t>シツギョウシャ</t>
    </rPh>
    <rPh sb="9" eb="11">
      <t>タイショク</t>
    </rPh>
    <rPh sb="11" eb="13">
      <t>テアテ</t>
    </rPh>
    <rPh sb="13" eb="14">
      <t>トウ</t>
    </rPh>
    <rPh sb="15" eb="17">
      <t>セイド</t>
    </rPh>
    <rPh sb="18" eb="20">
      <t>フクザツ</t>
    </rPh>
    <rPh sb="27" eb="28">
      <t>キュウ</t>
    </rPh>
    <rPh sb="29" eb="31">
      <t>タイショク</t>
    </rPh>
    <rPh sb="32" eb="33">
      <t>タイ</t>
    </rPh>
    <rPh sb="36" eb="38">
      <t>タイショク</t>
    </rPh>
    <rPh sb="38" eb="40">
      <t>テアテ</t>
    </rPh>
    <rPh sb="43" eb="44">
      <t>ゲツ</t>
    </rPh>
    <rPh sb="44" eb="46">
      <t>イナイ</t>
    </rPh>
    <rPh sb="47" eb="49">
      <t>シハラ</t>
    </rPh>
    <rPh sb="50" eb="52">
      <t>ヒツヨウ</t>
    </rPh>
    <rPh sb="56" eb="57">
      <t>スミ</t>
    </rPh>
    <rPh sb="60" eb="62">
      <t>タイオウ</t>
    </rPh>
    <rPh sb="63" eb="65">
      <t>ヒツヨウ</t>
    </rPh>
    <phoneticPr fontId="0"/>
  </si>
  <si>
    <t>制度理解等が必要であるため。
資金前渡金の支払い等の都合により、速やかな対応が必要になるケースが多いため。</t>
    <rPh sb="0" eb="2">
      <t>セイド</t>
    </rPh>
    <rPh sb="2" eb="4">
      <t>リカイ</t>
    </rPh>
    <rPh sb="4" eb="5">
      <t>トウ</t>
    </rPh>
    <rPh sb="6" eb="8">
      <t>ヒツヨウ</t>
    </rPh>
    <rPh sb="15" eb="19">
      <t>シキンゼント</t>
    </rPh>
    <rPh sb="19" eb="20">
      <t>キン</t>
    </rPh>
    <rPh sb="21" eb="23">
      <t>シハラ</t>
    </rPh>
    <rPh sb="24" eb="25">
      <t>トウ</t>
    </rPh>
    <rPh sb="26" eb="28">
      <t>ツゴウ</t>
    </rPh>
    <rPh sb="32" eb="33">
      <t>スミ</t>
    </rPh>
    <rPh sb="36" eb="38">
      <t>タイオウ</t>
    </rPh>
    <rPh sb="39" eb="41">
      <t>ヒツヨウ</t>
    </rPh>
    <rPh sb="48" eb="49">
      <t>オオ</t>
    </rPh>
    <phoneticPr fontId="0"/>
  </si>
  <si>
    <t>係</t>
    <rPh sb="0" eb="1">
      <t>カンケイ</t>
    </rPh>
    <phoneticPr fontId="2"/>
  </si>
  <si>
    <r>
      <rPr>
        <b/>
        <u/>
        <sz val="12"/>
        <color theme="1"/>
        <rFont val="游ゴシック"/>
        <family val="3"/>
        <charset val="128"/>
        <scheme val="minor"/>
      </rPr>
      <t>②　委託化しない業務</t>
    </r>
    <r>
      <rPr>
        <b/>
        <sz val="12"/>
        <color theme="1"/>
        <rFont val="游ゴシック"/>
        <family val="3"/>
        <charset val="128"/>
        <scheme val="minor"/>
      </rPr>
      <t xml:space="preserve">
（職員が実施する業務）</t>
    </r>
    <rPh sb="2" eb="5">
      <t>イタクカ</t>
    </rPh>
    <rPh sb="8" eb="10">
      <t>ギョウム</t>
    </rPh>
    <phoneticPr fontId="2"/>
  </si>
  <si>
    <t>通知の作成</t>
    <rPh sb="0" eb="2">
      <t>ツウチ</t>
    </rPh>
    <rPh sb="3" eb="5">
      <t>サクセイ</t>
    </rPh>
    <phoneticPr fontId="0"/>
  </si>
  <si>
    <r>
      <rPr>
        <b/>
        <u/>
        <sz val="12"/>
        <color theme="1"/>
        <rFont val="游ゴシック"/>
        <family val="3"/>
        <charset val="128"/>
        <scheme val="minor"/>
      </rPr>
      <t>④　他区状況</t>
    </r>
    <r>
      <rPr>
        <b/>
        <sz val="12"/>
        <color theme="1"/>
        <rFont val="游ゴシック"/>
        <family val="3"/>
        <charset val="128"/>
        <scheme val="minor"/>
      </rPr>
      <t xml:space="preserve">
（業務内容別の件数
の最大値と最小値）</t>
    </r>
    <rPh sb="2" eb="4">
      <t>タク</t>
    </rPh>
    <rPh sb="4" eb="6">
      <t>ジョウキョウ</t>
    </rPh>
    <rPh sb="8" eb="10">
      <t>ギョウム</t>
    </rPh>
    <rPh sb="10" eb="12">
      <t>ナイヨウ</t>
    </rPh>
    <rPh sb="12" eb="13">
      <t>ベツ</t>
    </rPh>
    <rPh sb="14" eb="16">
      <t>ケンスウ</t>
    </rPh>
    <rPh sb="18" eb="21">
      <t>サイダイチ</t>
    </rPh>
    <rPh sb="22" eb="25">
      <t>サイショウチ</t>
    </rPh>
    <phoneticPr fontId="2"/>
  </si>
  <si>
    <t>源泉徴収票（データ）の作成、給与支払報告書の作成・送付（eLTAX処理）</t>
    <rPh sb="0" eb="2">
      <t>ゲンセン</t>
    </rPh>
    <rPh sb="2" eb="5">
      <t>チョウシュウヒョウ</t>
    </rPh>
    <rPh sb="11" eb="13">
      <t>サクセイ</t>
    </rPh>
    <rPh sb="14" eb="16">
      <t>キュウヨ</t>
    </rPh>
    <rPh sb="16" eb="18">
      <t>シハライ</t>
    </rPh>
    <rPh sb="18" eb="21">
      <t>ホウコクショ</t>
    </rPh>
    <rPh sb="22" eb="24">
      <t>サクセイ</t>
    </rPh>
    <rPh sb="25" eb="27">
      <t>ソウフ</t>
    </rPh>
    <rPh sb="33" eb="35">
      <t>ショリ</t>
    </rPh>
    <phoneticPr fontId="0"/>
  </si>
  <si>
    <t>複雑なシステム操作が多く、特定個人情報を扱う業務のため。
職員以外の法定調書の送付との調整が必要であるため。</t>
    <rPh sb="13" eb="15">
      <t>トクテイ</t>
    </rPh>
    <rPh sb="15" eb="17">
      <t>コジン</t>
    </rPh>
    <rPh sb="17" eb="19">
      <t>ジョウホウ</t>
    </rPh>
    <rPh sb="20" eb="21">
      <t>アツカ</t>
    </rPh>
    <rPh sb="22" eb="24">
      <t>ギョウム</t>
    </rPh>
    <phoneticPr fontId="0"/>
  </si>
  <si>
    <t>個人番号業務のすべて</t>
    <rPh sb="0" eb="2">
      <t>コジン</t>
    </rPh>
    <rPh sb="2" eb="4">
      <t>バンゴウ</t>
    </rPh>
    <rPh sb="4" eb="6">
      <t>ギョウム</t>
    </rPh>
    <phoneticPr fontId="0"/>
  </si>
  <si>
    <t>複雑なシステム操作が多く、業者との連携も必要であるため。
他所属・他業務との連携が多いため。
短期間で事実確認し、再計算をしなくてはならないケースがあるため。</t>
    <rPh sb="0" eb="2">
      <t>フクザツ</t>
    </rPh>
    <rPh sb="7" eb="9">
      <t>ソウサ</t>
    </rPh>
    <rPh sb="10" eb="11">
      <t>オオ</t>
    </rPh>
    <rPh sb="13" eb="15">
      <t>ギョウシャ</t>
    </rPh>
    <rPh sb="17" eb="19">
      <t>レンケイ</t>
    </rPh>
    <rPh sb="20" eb="22">
      <t>ヒツヨウ</t>
    </rPh>
    <rPh sb="29" eb="30">
      <t>タ</t>
    </rPh>
    <rPh sb="30" eb="32">
      <t>ショゾク</t>
    </rPh>
    <rPh sb="33" eb="34">
      <t>ホカ</t>
    </rPh>
    <rPh sb="34" eb="36">
      <t>ギョウム</t>
    </rPh>
    <rPh sb="38" eb="40">
      <t>レンケイ</t>
    </rPh>
    <rPh sb="41" eb="42">
      <t>オオ</t>
    </rPh>
    <rPh sb="47" eb="50">
      <t>タンキカン</t>
    </rPh>
    <rPh sb="51" eb="53">
      <t>ジジツ</t>
    </rPh>
    <rPh sb="53" eb="55">
      <t>カクニン</t>
    </rPh>
    <rPh sb="57" eb="60">
      <t>サイケイサン</t>
    </rPh>
    <phoneticPr fontId="0"/>
  </si>
  <si>
    <t>eLTAX操作等の複雑な作業があるため。</t>
    <rPh sb="5" eb="7">
      <t>ソウサ</t>
    </rPh>
    <rPh sb="7" eb="8">
      <t>トウ</t>
    </rPh>
    <rPh sb="9" eb="11">
      <t>フクザツ</t>
    </rPh>
    <rPh sb="12" eb="14">
      <t>サギョウ</t>
    </rPh>
    <phoneticPr fontId="0"/>
  </si>
  <si>
    <t>共済・社会保険</t>
    <rPh sb="0" eb="2">
      <t>キョウサイ</t>
    </rPh>
    <rPh sb="3" eb="5">
      <t>シャカイ</t>
    </rPh>
    <rPh sb="5" eb="7">
      <t>ホケン</t>
    </rPh>
    <phoneticPr fontId="0"/>
  </si>
  <si>
    <t>宿泊旅費</t>
    <rPh sb="0" eb="2">
      <t>シュクハク</t>
    </rPh>
    <rPh sb="2" eb="4">
      <t>リョヒ</t>
    </rPh>
    <phoneticPr fontId="0"/>
  </si>
  <si>
    <t>宿泊旅費審査のすべて</t>
    <rPh sb="0" eb="2">
      <t>シュクハク</t>
    </rPh>
    <rPh sb="2" eb="4">
      <t>リョヒ</t>
    </rPh>
    <rPh sb="4" eb="6">
      <t>シンサ</t>
    </rPh>
    <phoneticPr fontId="0"/>
  </si>
  <si>
    <t>調整を必要とするため。</t>
    <rPh sb="0" eb="2">
      <t>チョウセイ</t>
    </rPh>
    <rPh sb="3" eb="5">
      <t>ヒツヨウ</t>
    </rPh>
    <phoneticPr fontId="0"/>
  </si>
  <si>
    <t>振込処理</t>
    <rPh sb="0" eb="2">
      <t>フリコミ</t>
    </rPh>
    <rPh sb="2" eb="4">
      <t>ショリ</t>
    </rPh>
    <phoneticPr fontId="0"/>
  </si>
  <si>
    <t>支出に直結する事務のため。</t>
    <rPh sb="0" eb="2">
      <t>シシュツ</t>
    </rPh>
    <rPh sb="3" eb="5">
      <t>チョッケツ</t>
    </rPh>
    <rPh sb="7" eb="9">
      <t>ジム</t>
    </rPh>
    <phoneticPr fontId="0"/>
  </si>
  <si>
    <t>試行実施中のため制度内容や申請方法等に変更が生じる可能性が高いため。</t>
    <rPh sb="0" eb="2">
      <t>シコウ</t>
    </rPh>
    <rPh sb="2" eb="4">
      <t>ジッシ</t>
    </rPh>
    <rPh sb="4" eb="5">
      <t>チュウ</t>
    </rPh>
    <rPh sb="8" eb="10">
      <t>セイド</t>
    </rPh>
    <rPh sb="10" eb="12">
      <t>ナイヨウ</t>
    </rPh>
    <rPh sb="13" eb="15">
      <t>シンセイ</t>
    </rPh>
    <rPh sb="15" eb="17">
      <t>ホウホウ</t>
    </rPh>
    <rPh sb="17" eb="18">
      <t>トウ</t>
    </rPh>
    <rPh sb="19" eb="21">
      <t>ヘンコウ</t>
    </rPh>
    <rPh sb="22" eb="23">
      <t>ショウ</t>
    </rPh>
    <rPh sb="25" eb="28">
      <t>カノウセイ</t>
    </rPh>
    <rPh sb="29" eb="30">
      <t>タカ</t>
    </rPh>
    <phoneticPr fontId="0"/>
  </si>
  <si>
    <t>団体設置直後のため事務手続に変更が生じる可能性があるため。</t>
    <rPh sb="0" eb="2">
      <t>ダンタイ</t>
    </rPh>
    <rPh sb="2" eb="4">
      <t>セッチ</t>
    </rPh>
    <rPh sb="4" eb="6">
      <t>チョクゴ</t>
    </rPh>
    <rPh sb="9" eb="13">
      <t>ジムテツヅ</t>
    </rPh>
    <rPh sb="14" eb="16">
      <t>ヘンコウ</t>
    </rPh>
    <rPh sb="17" eb="18">
      <t>ショウ</t>
    </rPh>
    <rPh sb="20" eb="23">
      <t>カノウセイ</t>
    </rPh>
    <phoneticPr fontId="0"/>
  </si>
  <si>
    <t>【名簿作成】煩雑な抽出作業があることに加え、分析単位の確定等においては調整が必要なため。【通知等の作成】状況に応じた内容を盛り込む必要があり、定型的な事務ではないため。</t>
    <rPh sb="1" eb="3">
      <t>メイボ</t>
    </rPh>
    <rPh sb="3" eb="5">
      <t>サクセイ</t>
    </rPh>
    <rPh sb="6" eb="8">
      <t>ハンザツ</t>
    </rPh>
    <rPh sb="9" eb="11">
      <t>チュウシュツ</t>
    </rPh>
    <rPh sb="11" eb="13">
      <t>サギョウ</t>
    </rPh>
    <rPh sb="19" eb="20">
      <t>クワ</t>
    </rPh>
    <rPh sb="22" eb="24">
      <t>ブンセキ</t>
    </rPh>
    <rPh sb="24" eb="26">
      <t>タンイ</t>
    </rPh>
    <rPh sb="27" eb="29">
      <t>カクテイ</t>
    </rPh>
    <rPh sb="29" eb="30">
      <t>トウ</t>
    </rPh>
    <rPh sb="35" eb="37">
      <t>チョウセイ</t>
    </rPh>
    <rPh sb="38" eb="40">
      <t>ヒツヨウ</t>
    </rPh>
    <rPh sb="45" eb="47">
      <t>ツウチ</t>
    </rPh>
    <rPh sb="47" eb="48">
      <t>トウ</t>
    </rPh>
    <rPh sb="49" eb="51">
      <t>サクセイ</t>
    </rPh>
    <rPh sb="52" eb="54">
      <t>ジョウキョウ</t>
    </rPh>
    <rPh sb="55" eb="56">
      <t>オウ</t>
    </rPh>
    <rPh sb="58" eb="60">
      <t>ナイヨウ</t>
    </rPh>
    <rPh sb="61" eb="62">
      <t>モ</t>
    </rPh>
    <rPh sb="63" eb="64">
      <t>コ</t>
    </rPh>
    <rPh sb="65" eb="67">
      <t>ヒツヨウ</t>
    </rPh>
    <rPh sb="71" eb="74">
      <t>テイケイテキ</t>
    </rPh>
    <rPh sb="75" eb="77">
      <t>ジム</t>
    </rPh>
    <phoneticPr fontId="0"/>
  </si>
  <si>
    <t>被災内容により対応が異なるため。</t>
    <rPh sb="0" eb="2">
      <t>ヒサイ</t>
    </rPh>
    <rPh sb="2" eb="4">
      <t>ナイヨウ</t>
    </rPh>
    <rPh sb="7" eb="9">
      <t>タイオウ</t>
    </rPh>
    <rPh sb="10" eb="11">
      <t>コト</t>
    </rPh>
    <phoneticPr fontId="0"/>
  </si>
  <si>
    <t>目黒区独自の制度で委託に適さないため。</t>
    <rPh sb="0" eb="3">
      <t>メグロク</t>
    </rPh>
    <rPh sb="3" eb="5">
      <t>ドクジ</t>
    </rPh>
    <rPh sb="6" eb="8">
      <t>セイド</t>
    </rPh>
    <rPh sb="9" eb="11">
      <t>イタク</t>
    </rPh>
    <rPh sb="12" eb="13">
      <t>テキ</t>
    </rPh>
    <phoneticPr fontId="0"/>
  </si>
  <si>
    <t>調整事項が多いため。面談は区の産業医で対応するため。</t>
    <rPh sb="0" eb="2">
      <t>チョウセイ</t>
    </rPh>
    <rPh sb="2" eb="4">
      <t>ジコウ</t>
    </rPh>
    <rPh sb="5" eb="6">
      <t>オオ</t>
    </rPh>
    <rPh sb="10" eb="12">
      <t>メンダン</t>
    </rPh>
    <rPh sb="13" eb="14">
      <t>ク</t>
    </rPh>
    <rPh sb="15" eb="18">
      <t>サンギョウイ</t>
    </rPh>
    <rPh sb="19" eb="21">
      <t>タイオウ</t>
    </rPh>
    <phoneticPr fontId="2"/>
  </si>
  <si>
    <t>新型コロナウイルス対応</t>
    <rPh sb="0" eb="2">
      <t>シンガタ</t>
    </rPh>
    <rPh sb="9" eb="11">
      <t>タイオウ</t>
    </rPh>
    <phoneticPr fontId="2"/>
  </si>
  <si>
    <t>新型コロナウイルス対応業務のすべて</t>
    <rPh sb="0" eb="2">
      <t>シンガタ</t>
    </rPh>
    <rPh sb="9" eb="11">
      <t>タイオウ</t>
    </rPh>
    <rPh sb="11" eb="13">
      <t>ギョウム</t>
    </rPh>
    <phoneticPr fontId="2"/>
  </si>
  <si>
    <t>使用する
システム</t>
    <rPh sb="0" eb="2">
      <t>シヨウ</t>
    </rPh>
    <phoneticPr fontId="2"/>
  </si>
  <si>
    <t>調査依頼（給与証明書）</t>
    <rPh sb="0" eb="2">
      <t>チョウサ</t>
    </rPh>
    <rPh sb="2" eb="4">
      <t>イライ</t>
    </rPh>
    <rPh sb="5" eb="7">
      <t>キュウヨ</t>
    </rPh>
    <rPh sb="7" eb="10">
      <t>ショウメイショ</t>
    </rPh>
    <phoneticPr fontId="3"/>
  </si>
  <si>
    <t>調査依頼（人件費調査・他区調査）</t>
    <rPh sb="0" eb="2">
      <t>チョウサ</t>
    </rPh>
    <rPh sb="2" eb="4">
      <t>イライ</t>
    </rPh>
    <rPh sb="5" eb="8">
      <t>ジンケンヒ</t>
    </rPh>
    <rPh sb="8" eb="10">
      <t>チョウサ</t>
    </rPh>
    <rPh sb="11" eb="13">
      <t>タク</t>
    </rPh>
    <rPh sb="13" eb="15">
      <t>チョウサ</t>
    </rPh>
    <phoneticPr fontId="2"/>
  </si>
  <si>
    <t>人件費調査については、見込額は改定予定を踏まえた計算が必要になる場合もあるため。
他自治体からの調査については、他所属に確認する必要があるものなど複雑な案件もあるため。</t>
    <rPh sb="0" eb="3">
      <t>ジンケンヒ</t>
    </rPh>
    <rPh sb="3" eb="5">
      <t>チョウサ</t>
    </rPh>
    <rPh sb="11" eb="13">
      <t>ミコミ</t>
    </rPh>
    <rPh sb="13" eb="14">
      <t>ガク</t>
    </rPh>
    <rPh sb="15" eb="17">
      <t>カイテイ</t>
    </rPh>
    <rPh sb="17" eb="19">
      <t>ヨテイ</t>
    </rPh>
    <rPh sb="20" eb="21">
      <t>フ</t>
    </rPh>
    <rPh sb="24" eb="26">
      <t>ケイサン</t>
    </rPh>
    <rPh sb="27" eb="29">
      <t>ヒツヨウ</t>
    </rPh>
    <rPh sb="32" eb="34">
      <t>バアイ</t>
    </rPh>
    <rPh sb="41" eb="42">
      <t>タ</t>
    </rPh>
    <rPh sb="42" eb="45">
      <t>ジチタイ</t>
    </rPh>
    <rPh sb="48" eb="50">
      <t>チョウサ</t>
    </rPh>
    <rPh sb="56" eb="57">
      <t>タ</t>
    </rPh>
    <rPh sb="57" eb="59">
      <t>ショゾク</t>
    </rPh>
    <rPh sb="60" eb="62">
      <t>カクニン</t>
    </rPh>
    <rPh sb="64" eb="66">
      <t>ヒツヨウ</t>
    </rPh>
    <rPh sb="73" eb="75">
      <t>フクザツ</t>
    </rPh>
    <rPh sb="76" eb="78">
      <t>アンケン</t>
    </rPh>
    <phoneticPr fontId="0"/>
  </si>
  <si>
    <t>問い合わせの対応</t>
    <rPh sb="0" eb="1">
      <t>ト</t>
    </rPh>
    <rPh sb="2" eb="3">
      <t>ア</t>
    </rPh>
    <rPh sb="6" eb="8">
      <t>タイオウ</t>
    </rPh>
    <phoneticPr fontId="2"/>
  </si>
  <si>
    <t>共通基盤</t>
    <rPh sb="0" eb="2">
      <t>キョウツウ</t>
    </rPh>
    <rPh sb="2" eb="4">
      <t>キバン</t>
    </rPh>
    <phoneticPr fontId="2"/>
  </si>
  <si>
    <t>人事給与</t>
    <rPh sb="0" eb="2">
      <t>ジンジ</t>
    </rPh>
    <rPh sb="2" eb="4">
      <t>キュウヨ</t>
    </rPh>
    <phoneticPr fontId="2"/>
  </si>
  <si>
    <t>別紙１</t>
    <rPh sb="0" eb="2">
      <t>ベッシ</t>
    </rPh>
    <phoneticPr fontId="2"/>
  </si>
  <si>
    <t>保険料控除</t>
    <rPh sb="0" eb="3">
      <t>ホケンリョウ</t>
    </rPh>
    <rPh sb="3" eb="5">
      <t>コウジョ</t>
    </rPh>
    <phoneticPr fontId="2"/>
  </si>
  <si>
    <t>控除不能者抽出・保険料納付依頼・通帳記帳・納付済保険料管理</t>
    <rPh sb="0" eb="2">
      <t>コウジョ</t>
    </rPh>
    <rPh sb="2" eb="4">
      <t>フノウ</t>
    </rPh>
    <rPh sb="4" eb="5">
      <t>シャ</t>
    </rPh>
    <rPh sb="5" eb="7">
      <t>チュウシュツ</t>
    </rPh>
    <rPh sb="8" eb="11">
      <t>ホケンリョウ</t>
    </rPh>
    <rPh sb="11" eb="13">
      <t>ノウフ</t>
    </rPh>
    <rPh sb="13" eb="15">
      <t>イライ</t>
    </rPh>
    <rPh sb="16" eb="18">
      <t>ツウチョウ</t>
    </rPh>
    <rPh sb="18" eb="20">
      <t>キチョウ</t>
    </rPh>
    <rPh sb="21" eb="23">
      <t>ノウフ</t>
    </rPh>
    <rPh sb="23" eb="24">
      <t>ズ</t>
    </rPh>
    <rPh sb="24" eb="27">
      <t>ホケンリョウ</t>
    </rPh>
    <rPh sb="27" eb="29">
      <t>カンリ</t>
    </rPh>
    <phoneticPr fontId="2"/>
  </si>
  <si>
    <t>特別区職員互助組合総合管理システム(以下、「特互助システム」)によるセミナー関係データの送受信</t>
    <rPh sb="18" eb="20">
      <t>イカ</t>
    </rPh>
    <rPh sb="22" eb="25">
      <t>トクゴジョ</t>
    </rPh>
    <rPh sb="38" eb="40">
      <t>カンケイ</t>
    </rPh>
    <rPh sb="44" eb="47">
      <t>ソウジュシン</t>
    </rPh>
    <phoneticPr fontId="2"/>
  </si>
  <si>
    <t>特互助システムによる以下の操作及び管理
各種データ送受信(保険料控除情報、給与計算結果、年末調整、保険料送金報告、異動情報、セミナー関係)
データの閲覧・登録（保険内容、組合員情報、退職後継続申込）</t>
    <rPh sb="0" eb="3">
      <t>トクゴジョ</t>
    </rPh>
    <rPh sb="10" eb="12">
      <t>イカ</t>
    </rPh>
    <phoneticPr fontId="2"/>
  </si>
  <si>
    <t>通知の作成、支出事務、請求の審査</t>
    <rPh sb="0" eb="2">
      <t>ツウチ</t>
    </rPh>
    <rPh sb="3" eb="5">
      <t>サクセイ</t>
    </rPh>
    <rPh sb="6" eb="8">
      <t>シシュツ</t>
    </rPh>
    <rPh sb="8" eb="10">
      <t>ジム</t>
    </rPh>
    <rPh sb="11" eb="13">
      <t>セイキュウ</t>
    </rPh>
    <rPh sb="14" eb="16">
      <t>シンサ</t>
    </rPh>
    <phoneticPr fontId="2"/>
  </si>
  <si>
    <t>人員データ作成及び提出、補助金支給準備、紙申請書の送付・不備返却</t>
    <rPh sb="0" eb="2">
      <t>ジンイン</t>
    </rPh>
    <rPh sb="5" eb="7">
      <t>サクセイ</t>
    </rPh>
    <rPh sb="7" eb="8">
      <t>オヨ</t>
    </rPh>
    <rPh sb="9" eb="11">
      <t>テイシュツ</t>
    </rPh>
    <rPh sb="12" eb="15">
      <t>ホジョキン</t>
    </rPh>
    <rPh sb="15" eb="17">
      <t>シキュウ</t>
    </rPh>
    <rPh sb="17" eb="19">
      <t>ジュンビ</t>
    </rPh>
    <rPh sb="20" eb="21">
      <t>カミ</t>
    </rPh>
    <rPh sb="21" eb="24">
      <t>シンセイショ</t>
    </rPh>
    <rPh sb="25" eb="27">
      <t>ソウフ</t>
    </rPh>
    <rPh sb="28" eb="30">
      <t>フビ</t>
    </rPh>
    <rPh sb="30" eb="32">
      <t>ヘンキャク</t>
    </rPh>
    <phoneticPr fontId="0"/>
  </si>
  <si>
    <t>保険募集、加入者データ作成、保険料控除、控除不能者への保険料納付依頼</t>
    <rPh sb="0" eb="2">
      <t>ホケン</t>
    </rPh>
    <rPh sb="2" eb="4">
      <t>ボシュウ</t>
    </rPh>
    <rPh sb="5" eb="8">
      <t>カニュウシャ</t>
    </rPh>
    <rPh sb="11" eb="13">
      <t>サクセイ</t>
    </rPh>
    <rPh sb="14" eb="17">
      <t>ホケンリョウ</t>
    </rPh>
    <rPh sb="17" eb="19">
      <t>コウジョ</t>
    </rPh>
    <rPh sb="20" eb="22">
      <t>コウジョ</t>
    </rPh>
    <rPh sb="22" eb="24">
      <t>フノウ</t>
    </rPh>
    <rPh sb="24" eb="25">
      <t>シャ</t>
    </rPh>
    <rPh sb="27" eb="30">
      <t>ホケンリョウ</t>
    </rPh>
    <rPh sb="30" eb="32">
      <t>ノウフ</t>
    </rPh>
    <rPh sb="32" eb="34">
      <t>イライ</t>
    </rPh>
    <phoneticPr fontId="0"/>
  </si>
  <si>
    <t>調査票の印刷・発送、提出管理、審査（ダブルチェック含む）、システム登録、不備があった場合の修正対応（本人への連絡含む）</t>
    <rPh sb="0" eb="3">
      <t>チョウサヒョウ</t>
    </rPh>
    <rPh sb="4" eb="6">
      <t>インサツ</t>
    </rPh>
    <rPh sb="7" eb="9">
      <t>ハッソウ</t>
    </rPh>
    <rPh sb="10" eb="12">
      <t>テイシュツ</t>
    </rPh>
    <rPh sb="12" eb="14">
      <t>カンリ</t>
    </rPh>
    <rPh sb="15" eb="17">
      <t>シンサ</t>
    </rPh>
    <rPh sb="25" eb="26">
      <t>フク</t>
    </rPh>
    <rPh sb="33" eb="35">
      <t>トウロク</t>
    </rPh>
    <rPh sb="36" eb="38">
      <t>フビ</t>
    </rPh>
    <rPh sb="42" eb="44">
      <t>バアイ</t>
    </rPh>
    <phoneticPr fontId="2"/>
  </si>
  <si>
    <t>収入・振込処理</t>
    <rPh sb="0" eb="2">
      <t>シュウニュウ</t>
    </rPh>
    <rPh sb="3" eb="5">
      <t>フリコミ</t>
    </rPh>
    <rPh sb="5" eb="7">
      <t>ショリ</t>
    </rPh>
    <phoneticPr fontId="0"/>
  </si>
  <si>
    <t>採用試験・選考中及び採用内定後における書類発送や人事給与システムへの登録</t>
    <rPh sb="0" eb="2">
      <t>サイヨウ</t>
    </rPh>
    <rPh sb="2" eb="4">
      <t>シケン</t>
    </rPh>
    <rPh sb="5" eb="7">
      <t>センコウ</t>
    </rPh>
    <rPh sb="7" eb="8">
      <t>チュウ</t>
    </rPh>
    <rPh sb="8" eb="9">
      <t>オヨ</t>
    </rPh>
    <rPh sb="10" eb="12">
      <t>サイヨウ</t>
    </rPh>
    <rPh sb="12" eb="14">
      <t>ナイテイ</t>
    </rPh>
    <rPh sb="14" eb="15">
      <t>ゴ</t>
    </rPh>
    <rPh sb="19" eb="21">
      <t>ショルイ</t>
    </rPh>
    <rPh sb="21" eb="23">
      <t>ハッソウ</t>
    </rPh>
    <rPh sb="24" eb="26">
      <t>ジンジ</t>
    </rPh>
    <rPh sb="26" eb="28">
      <t>キュウヨ</t>
    </rPh>
    <rPh sb="34" eb="36">
      <t>トウロク</t>
    </rPh>
    <phoneticPr fontId="0"/>
  </si>
  <si>
    <t>人事給与システムへの採用・退職情報の登録及び庶務事務システムへの情報連携</t>
    <rPh sb="0" eb="2">
      <t>ジンジ</t>
    </rPh>
    <rPh sb="2" eb="4">
      <t>キュウヨ</t>
    </rPh>
    <rPh sb="10" eb="12">
      <t>サイヨウ</t>
    </rPh>
    <rPh sb="13" eb="15">
      <t>タイショク</t>
    </rPh>
    <rPh sb="15" eb="17">
      <t>ジョウホウ</t>
    </rPh>
    <rPh sb="18" eb="20">
      <t>トウロク</t>
    </rPh>
    <rPh sb="20" eb="21">
      <t>オヨ</t>
    </rPh>
    <rPh sb="22" eb="24">
      <t>ショム</t>
    </rPh>
    <rPh sb="24" eb="26">
      <t>ジム</t>
    </rPh>
    <rPh sb="32" eb="34">
      <t>ジョウホウ</t>
    </rPh>
    <rPh sb="34" eb="36">
      <t>レンケイ</t>
    </rPh>
    <phoneticPr fontId="0"/>
  </si>
  <si>
    <t>各種届出書の内容確認・本人控えの送付・金融機関への提出準備、控除確認・納付書及び控除結果情報の作成、控除明細等の管理</t>
    <rPh sb="0" eb="2">
      <t>カクシュ</t>
    </rPh>
    <rPh sb="2" eb="3">
      <t>トド</t>
    </rPh>
    <rPh sb="3" eb="4">
      <t>デ</t>
    </rPh>
    <rPh sb="4" eb="5">
      <t>ショ</t>
    </rPh>
    <rPh sb="6" eb="8">
      <t>ナイヨウ</t>
    </rPh>
    <rPh sb="8" eb="10">
      <t>カクニン</t>
    </rPh>
    <rPh sb="11" eb="13">
      <t>ホンニン</t>
    </rPh>
    <rPh sb="13" eb="14">
      <t>ヒカ</t>
    </rPh>
    <rPh sb="19" eb="23">
      <t>キンユウキカン</t>
    </rPh>
    <rPh sb="25" eb="27">
      <t>テイシュツ</t>
    </rPh>
    <rPh sb="27" eb="29">
      <t>ジュンビ</t>
    </rPh>
    <rPh sb="30" eb="32">
      <t>コウジョ</t>
    </rPh>
    <rPh sb="32" eb="34">
      <t>カクニン</t>
    </rPh>
    <rPh sb="35" eb="38">
      <t>ノウフショ</t>
    </rPh>
    <rPh sb="38" eb="39">
      <t>オヨ</t>
    </rPh>
    <rPh sb="40" eb="42">
      <t>コウジョ</t>
    </rPh>
    <rPh sb="42" eb="44">
      <t>ケッカ</t>
    </rPh>
    <rPh sb="44" eb="46">
      <t>ジョウホウ</t>
    </rPh>
    <rPh sb="47" eb="49">
      <t>サクセイ</t>
    </rPh>
    <rPh sb="50" eb="52">
      <t>コウジョ</t>
    </rPh>
    <rPh sb="52" eb="54">
      <t>メイサイ</t>
    </rPh>
    <rPh sb="54" eb="55">
      <t>トウ</t>
    </rPh>
    <rPh sb="56" eb="58">
      <t>カンリ</t>
    </rPh>
    <phoneticPr fontId="0"/>
  </si>
  <si>
    <t>通知の作成、控除情報の登録、控除結果情報の提出</t>
    <rPh sb="0" eb="2">
      <t>ツウチ</t>
    </rPh>
    <rPh sb="3" eb="5">
      <t>サクセイ</t>
    </rPh>
    <rPh sb="6" eb="8">
      <t>コウジョ</t>
    </rPh>
    <rPh sb="8" eb="10">
      <t>ジョウホウ</t>
    </rPh>
    <rPh sb="11" eb="13">
      <t>トウロク</t>
    </rPh>
    <rPh sb="14" eb="16">
      <t>コウジョ</t>
    </rPh>
    <rPh sb="16" eb="18">
      <t>ケッカ</t>
    </rPh>
    <rPh sb="18" eb="20">
      <t>ジョウホウ</t>
    </rPh>
    <rPh sb="21" eb="23">
      <t>テイシュツ</t>
    </rPh>
    <phoneticPr fontId="0"/>
  </si>
  <si>
    <t>振込処理、関係団体の給付事務</t>
    <rPh sb="0" eb="2">
      <t>フリコミ</t>
    </rPh>
    <rPh sb="2" eb="4">
      <t>ショリ</t>
    </rPh>
    <rPh sb="5" eb="7">
      <t>カンケイ</t>
    </rPh>
    <rPh sb="7" eb="9">
      <t>ダンタイ</t>
    </rPh>
    <rPh sb="10" eb="12">
      <t>キュウフ</t>
    </rPh>
    <rPh sb="12" eb="14">
      <t>ジム</t>
    </rPh>
    <phoneticPr fontId="0"/>
  </si>
  <si>
    <t>かんぽ生命団体取扱事務、収入・振込処理</t>
    <rPh sb="3" eb="5">
      <t>セイメイ</t>
    </rPh>
    <rPh sb="5" eb="7">
      <t>ダンタイ</t>
    </rPh>
    <rPh sb="7" eb="9">
      <t>トリアツカ</t>
    </rPh>
    <rPh sb="9" eb="11">
      <t>ジム</t>
    </rPh>
    <rPh sb="12" eb="14">
      <t>シュウニュウ</t>
    </rPh>
    <rPh sb="15" eb="19">
      <t>フリコミショリ</t>
    </rPh>
    <phoneticPr fontId="0"/>
  </si>
  <si>
    <t>提出管理、審査（ダブルチェック含む）、システム登録、不備があった場合の修正対応（本人への連絡含む）</t>
    <rPh sb="0" eb="2">
      <t>テイシュツ</t>
    </rPh>
    <rPh sb="2" eb="4">
      <t>カンリ</t>
    </rPh>
    <rPh sb="5" eb="7">
      <t>シンサ</t>
    </rPh>
    <rPh sb="15" eb="16">
      <t>フク</t>
    </rPh>
    <rPh sb="23" eb="25">
      <t>トウロク</t>
    </rPh>
    <rPh sb="26" eb="28">
      <t>フビ</t>
    </rPh>
    <rPh sb="32" eb="34">
      <t>バアイ</t>
    </rPh>
    <rPh sb="35" eb="37">
      <t>シュウセイ</t>
    </rPh>
    <rPh sb="37" eb="39">
      <t>タイオウ</t>
    </rPh>
    <rPh sb="40" eb="42">
      <t>ホンニン</t>
    </rPh>
    <rPh sb="44" eb="46">
      <t>レンラク</t>
    </rPh>
    <rPh sb="46" eb="47">
      <t>フク</t>
    </rPh>
    <phoneticPr fontId="2"/>
  </si>
  <si>
    <r>
      <t>申請審査</t>
    </r>
    <r>
      <rPr>
        <sz val="12"/>
        <rFont val="游ゴシック"/>
        <family val="3"/>
        <charset val="128"/>
        <scheme val="minor"/>
      </rPr>
      <t>、支給データ作成等の支給準備</t>
    </r>
    <rPh sb="0" eb="2">
      <t>シンセイ</t>
    </rPh>
    <rPh sb="2" eb="4">
      <t>シンサ</t>
    </rPh>
    <rPh sb="5" eb="7">
      <t>シキュウ</t>
    </rPh>
    <rPh sb="10" eb="12">
      <t>サクセイ</t>
    </rPh>
    <rPh sb="12" eb="13">
      <t>トウ</t>
    </rPh>
    <rPh sb="14" eb="16">
      <t>シキュウ</t>
    </rPh>
    <rPh sb="16" eb="18">
      <t>ジュンビ</t>
    </rPh>
    <phoneticPr fontId="0"/>
  </si>
  <si>
    <t>委託化予定事務</t>
    <rPh sb="0" eb="2">
      <t>イタク</t>
    </rPh>
    <rPh sb="2" eb="3">
      <t>カ</t>
    </rPh>
    <rPh sb="3" eb="5">
      <t>ヨテイ</t>
    </rPh>
    <rPh sb="5" eb="7">
      <t>ジム</t>
    </rPh>
    <phoneticPr fontId="2"/>
  </si>
  <si>
    <t>個人番号を含む事務処理（年金機構への書類提出）</t>
    <rPh sb="0" eb="2">
      <t>コジン</t>
    </rPh>
    <rPh sb="2" eb="4">
      <t>バンゴウ</t>
    </rPh>
    <rPh sb="5" eb="6">
      <t>フク</t>
    </rPh>
    <rPh sb="7" eb="9">
      <t>ジム</t>
    </rPh>
    <rPh sb="9" eb="11">
      <t>ショリ</t>
    </rPh>
    <rPh sb="12" eb="14">
      <t>ネンキン</t>
    </rPh>
    <rPh sb="14" eb="16">
      <t>キコウ</t>
    </rPh>
    <rPh sb="18" eb="20">
      <t>ショルイ</t>
    </rPh>
    <rPh sb="20" eb="22">
      <t>テイシュツ</t>
    </rPh>
    <phoneticPr fontId="2"/>
  </si>
  <si>
    <t>個人番号を含む事務処理（e-Govによる手続き）</t>
    <rPh sb="0" eb="2">
      <t>コジン</t>
    </rPh>
    <rPh sb="2" eb="4">
      <t>バンゴウ</t>
    </rPh>
    <rPh sb="5" eb="6">
      <t>フク</t>
    </rPh>
    <rPh sb="7" eb="9">
      <t>ジム</t>
    </rPh>
    <rPh sb="9" eb="11">
      <t>ショリ</t>
    </rPh>
    <rPh sb="20" eb="22">
      <t>テツヅ</t>
    </rPh>
    <phoneticPr fontId="2"/>
  </si>
  <si>
    <t>公共職業安定所への書類提出</t>
    <rPh sb="0" eb="2">
      <t>コウキョウ</t>
    </rPh>
    <rPh sb="2" eb="4">
      <t>ショクギョウ</t>
    </rPh>
    <rPh sb="4" eb="6">
      <t>アンテイ</t>
    </rPh>
    <rPh sb="6" eb="7">
      <t>ショ</t>
    </rPh>
    <rPh sb="9" eb="11">
      <t>ショルイ</t>
    </rPh>
    <rPh sb="11" eb="13">
      <t>テイシュツ</t>
    </rPh>
    <phoneticPr fontId="2"/>
  </si>
  <si>
    <r>
      <t>資格取得喪失処理（</t>
    </r>
    <r>
      <rPr>
        <sz val="12"/>
        <color theme="4" tint="-0.249977111117893"/>
        <rFont val="游ゴシック"/>
        <family val="3"/>
        <charset val="128"/>
        <scheme val="minor"/>
      </rPr>
      <t>人事給与</t>
    </r>
    <r>
      <rPr>
        <sz val="12"/>
        <color theme="1"/>
        <rFont val="游ゴシック"/>
        <family val="3"/>
        <charset val="128"/>
        <scheme val="minor"/>
      </rPr>
      <t>システム入力）</t>
    </r>
    <rPh sb="0" eb="2">
      <t>シカク</t>
    </rPh>
    <rPh sb="2" eb="4">
      <t>シュトク</t>
    </rPh>
    <rPh sb="4" eb="6">
      <t>ソウシツ</t>
    </rPh>
    <rPh sb="6" eb="8">
      <t>ショリ</t>
    </rPh>
    <rPh sb="9" eb="11">
      <t>ジンジ</t>
    </rPh>
    <rPh sb="11" eb="13">
      <t>キュウヨ</t>
    </rPh>
    <rPh sb="17" eb="19">
      <t>ニュウリョク</t>
    </rPh>
    <phoneticPr fontId="0"/>
  </si>
  <si>
    <r>
      <t>資格取得喪失処理（</t>
    </r>
    <r>
      <rPr>
        <sz val="12"/>
        <color theme="4" tint="-0.249977111117893"/>
        <rFont val="游ゴシック"/>
        <family val="3"/>
        <charset val="128"/>
        <scheme val="minor"/>
      </rPr>
      <t>人事給与</t>
    </r>
    <r>
      <rPr>
        <sz val="12"/>
        <color theme="1"/>
        <rFont val="游ゴシック"/>
        <family val="3"/>
        <charset val="128"/>
        <scheme val="minor"/>
      </rPr>
      <t>システム入力）、離職証明書作成</t>
    </r>
    <rPh sb="0" eb="2">
      <t>シカク</t>
    </rPh>
    <rPh sb="2" eb="4">
      <t>シュトク</t>
    </rPh>
    <rPh sb="4" eb="6">
      <t>ソウシツ</t>
    </rPh>
    <rPh sb="6" eb="8">
      <t>ショリ</t>
    </rPh>
    <rPh sb="9" eb="11">
      <t>ジンジ</t>
    </rPh>
    <rPh sb="11" eb="13">
      <t>キュウヨ</t>
    </rPh>
    <rPh sb="17" eb="19">
      <t>ニュウリョク</t>
    </rPh>
    <rPh sb="21" eb="23">
      <t>リショク</t>
    </rPh>
    <rPh sb="23" eb="25">
      <t>ショウメイ</t>
    </rPh>
    <rPh sb="25" eb="26">
      <t>ショ</t>
    </rPh>
    <rPh sb="26" eb="28">
      <t>サクセイ</t>
    </rPh>
    <phoneticPr fontId="0"/>
  </si>
  <si>
    <r>
      <t>配布物、掲示板案内、通知作成・送付、</t>
    </r>
    <r>
      <rPr>
        <sz val="12"/>
        <color theme="4" tint="-0.249977111117893"/>
        <rFont val="游ゴシック"/>
        <family val="3"/>
        <charset val="128"/>
        <scheme val="minor"/>
      </rPr>
      <t>書類受領</t>
    </r>
    <rPh sb="0" eb="2">
      <t>ハイフ</t>
    </rPh>
    <rPh sb="2" eb="3">
      <t>ブツ</t>
    </rPh>
    <rPh sb="4" eb="7">
      <t>ケイジバン</t>
    </rPh>
    <rPh sb="7" eb="9">
      <t>アンナイ</t>
    </rPh>
    <rPh sb="10" eb="12">
      <t>ツウチ</t>
    </rPh>
    <rPh sb="12" eb="14">
      <t>サクセイ</t>
    </rPh>
    <rPh sb="15" eb="17">
      <t>ソウフ</t>
    </rPh>
    <rPh sb="18" eb="20">
      <t>ショルイ</t>
    </rPh>
    <rPh sb="20" eb="22">
      <t>ジュリョウ</t>
    </rPh>
    <phoneticPr fontId="0"/>
  </si>
  <si>
    <t>※１　委託事業者が個人番号を扱う業務は、項番41、43である。</t>
    <rPh sb="3" eb="5">
      <t>イタク</t>
    </rPh>
    <rPh sb="5" eb="7">
      <t>ジギョウ</t>
    </rPh>
    <rPh sb="7" eb="8">
      <t>シャ</t>
    </rPh>
    <rPh sb="9" eb="11">
      <t>コジン</t>
    </rPh>
    <rPh sb="11" eb="13">
      <t>バンゴウ</t>
    </rPh>
    <rPh sb="14" eb="15">
      <t>アツカ</t>
    </rPh>
    <rPh sb="16" eb="18">
      <t>ギョウム</t>
    </rPh>
    <rPh sb="20" eb="22">
      <t>コウバン</t>
    </rPh>
    <phoneticPr fontId="2"/>
  </si>
  <si>
    <t>※２　委託事業者が個人番号を扱う業務は、申請書類等に本人が個人番号をマスキングしていない又は記載がない場合に記載を求めるのみである。
　　　システム上で個人番号を扱う業務や個人番号を含む書類を関係機関への提出するのは、全て職員の業務とする。</t>
    <rPh sb="3" eb="5">
      <t>イタク</t>
    </rPh>
    <rPh sb="5" eb="7">
      <t>ジギョウ</t>
    </rPh>
    <rPh sb="7" eb="8">
      <t>シャ</t>
    </rPh>
    <rPh sb="9" eb="11">
      <t>コジン</t>
    </rPh>
    <rPh sb="11" eb="13">
      <t>バンゴウ</t>
    </rPh>
    <rPh sb="14" eb="15">
      <t>アツカ</t>
    </rPh>
    <rPh sb="16" eb="18">
      <t>ギョウム</t>
    </rPh>
    <rPh sb="20" eb="22">
      <t>シンセイ</t>
    </rPh>
    <rPh sb="22" eb="24">
      <t>ショルイ</t>
    </rPh>
    <rPh sb="24" eb="25">
      <t>トウ</t>
    </rPh>
    <rPh sb="26" eb="28">
      <t>ホンニン</t>
    </rPh>
    <rPh sb="29" eb="31">
      <t>コジン</t>
    </rPh>
    <rPh sb="31" eb="33">
      <t>バンゴウ</t>
    </rPh>
    <rPh sb="44" eb="45">
      <t>マタ</t>
    </rPh>
    <rPh sb="46" eb="48">
      <t>キサイ</t>
    </rPh>
    <rPh sb="51" eb="53">
      <t>バアイ</t>
    </rPh>
    <rPh sb="54" eb="56">
      <t>キサイ</t>
    </rPh>
    <rPh sb="57" eb="58">
      <t>モト</t>
    </rPh>
    <rPh sb="74" eb="75">
      <t>ジョウ</t>
    </rPh>
    <rPh sb="76" eb="78">
      <t>コジン</t>
    </rPh>
    <rPh sb="78" eb="80">
      <t>バンゴウ</t>
    </rPh>
    <rPh sb="81" eb="82">
      <t>アツカ</t>
    </rPh>
    <rPh sb="83" eb="85">
      <t>ギョウム</t>
    </rPh>
    <rPh sb="86" eb="88">
      <t>コジン</t>
    </rPh>
    <rPh sb="88" eb="90">
      <t>バンゴウ</t>
    </rPh>
    <rPh sb="91" eb="92">
      <t>フク</t>
    </rPh>
    <rPh sb="93" eb="95">
      <t>ショルイ</t>
    </rPh>
    <rPh sb="96" eb="98">
      <t>カンケイ</t>
    </rPh>
    <rPh sb="98" eb="100">
      <t>キカン</t>
    </rPh>
    <rPh sb="102" eb="104">
      <t>テイシュツ</t>
    </rPh>
    <rPh sb="109" eb="110">
      <t>スベ</t>
    </rPh>
    <rPh sb="111" eb="113">
      <t>ショクイン</t>
    </rPh>
    <rPh sb="114" eb="116">
      <t>ギョウム</t>
    </rPh>
    <phoneticPr fontId="2"/>
  </si>
  <si>
    <t>１．共通業務</t>
    <rPh sb="2" eb="4">
      <t>キョウツウ</t>
    </rPh>
    <rPh sb="4" eb="6">
      <t>ギョウム</t>
    </rPh>
    <phoneticPr fontId="2"/>
  </si>
  <si>
    <t>業務名</t>
    <rPh sb="0" eb="2">
      <t>ギョウム</t>
    </rPh>
    <rPh sb="2" eb="3">
      <t>メイ</t>
    </rPh>
    <phoneticPr fontId="2"/>
  </si>
  <si>
    <t>業務内容</t>
    <rPh sb="0" eb="2">
      <t>ギョウム</t>
    </rPh>
    <rPh sb="2" eb="4">
      <t>ナイヨウ</t>
    </rPh>
    <phoneticPr fontId="2"/>
  </si>
  <si>
    <t>4月</t>
    <rPh sb="1" eb="2">
      <t>ガツ</t>
    </rPh>
    <phoneticPr fontId="2"/>
  </si>
  <si>
    <t>5月</t>
  </si>
  <si>
    <t>6月</t>
  </si>
  <si>
    <t>7月</t>
  </si>
  <si>
    <t>8月</t>
  </si>
  <si>
    <t>9月</t>
  </si>
  <si>
    <t>10月</t>
  </si>
  <si>
    <t>11月</t>
  </si>
  <si>
    <t>12月</t>
  </si>
  <si>
    <t>1月</t>
  </si>
  <si>
    <t>2月</t>
  </si>
  <si>
    <t>3月</t>
  </si>
  <si>
    <t>計</t>
    <rPh sb="0" eb="1">
      <t>ケイ</t>
    </rPh>
    <phoneticPr fontId="2"/>
  </si>
  <si>
    <t>手続き案内、必要書類説明等</t>
    <rPh sb="0" eb="2">
      <t>テツヅ</t>
    </rPh>
    <rPh sb="3" eb="5">
      <t>アンナイ</t>
    </rPh>
    <rPh sb="6" eb="8">
      <t>ヒツヨウ</t>
    </rPh>
    <rPh sb="8" eb="10">
      <t>ショルイ</t>
    </rPh>
    <rPh sb="10" eb="12">
      <t>セツメイ</t>
    </rPh>
    <rPh sb="12" eb="13">
      <t>トウ</t>
    </rPh>
    <phoneticPr fontId="2"/>
  </si>
  <si>
    <t>各担当への取り次ぎ</t>
    <rPh sb="0" eb="1">
      <t>カク</t>
    </rPh>
    <rPh sb="1" eb="3">
      <t>タントウ</t>
    </rPh>
    <rPh sb="5" eb="6">
      <t>ト</t>
    </rPh>
    <rPh sb="7" eb="8">
      <t>ツ</t>
    </rPh>
    <phoneticPr fontId="20"/>
  </si>
  <si>
    <t>２．人事</t>
    <rPh sb="2" eb="4">
      <t>ジンジ</t>
    </rPh>
    <phoneticPr fontId="2"/>
  </si>
  <si>
    <t>職員登録事務
（翌月１日任用）</t>
    <rPh sb="0" eb="2">
      <t>ショクイン</t>
    </rPh>
    <rPh sb="2" eb="4">
      <t>トウロク</t>
    </rPh>
    <rPh sb="4" eb="6">
      <t>ジム</t>
    </rPh>
    <phoneticPr fontId="2"/>
  </si>
  <si>
    <t>提出されたデータの内容確認</t>
    <rPh sb="0" eb="2">
      <t>テイシュツ</t>
    </rPh>
    <rPh sb="9" eb="11">
      <t>ナイヨウ</t>
    </rPh>
    <rPh sb="11" eb="13">
      <t>カクニン</t>
    </rPh>
    <phoneticPr fontId="25"/>
  </si>
  <si>
    <t>任用関係書類の確認</t>
    <rPh sb="0" eb="2">
      <t>ニンヨウ</t>
    </rPh>
    <rPh sb="2" eb="4">
      <t>カンケイ</t>
    </rPh>
    <rPh sb="4" eb="6">
      <t>ショルイ</t>
    </rPh>
    <rPh sb="7" eb="9">
      <t>カクニン</t>
    </rPh>
    <phoneticPr fontId="2"/>
  </si>
  <si>
    <t>不備連絡</t>
    <rPh sb="0" eb="2">
      <t>フビ</t>
    </rPh>
    <rPh sb="2" eb="4">
      <t>レンラク</t>
    </rPh>
    <phoneticPr fontId="2"/>
  </si>
  <si>
    <t>欠員代替職員関係資料の対応</t>
    <rPh sb="0" eb="2">
      <t>ケツイン</t>
    </rPh>
    <rPh sb="2" eb="4">
      <t>ダイタイ</t>
    </rPh>
    <rPh sb="4" eb="6">
      <t>ショクイン</t>
    </rPh>
    <rPh sb="6" eb="8">
      <t>カンケイ</t>
    </rPh>
    <rPh sb="8" eb="10">
      <t>シリョウ</t>
    </rPh>
    <rPh sb="11" eb="13">
      <t>タイオウ</t>
    </rPh>
    <phoneticPr fontId="2"/>
  </si>
  <si>
    <t>雇い入れ健診対応・資料送付</t>
    <rPh sb="0" eb="3">
      <t>ヤトイイ</t>
    </rPh>
    <rPh sb="4" eb="6">
      <t>ケンシン</t>
    </rPh>
    <rPh sb="6" eb="8">
      <t>タイオウ</t>
    </rPh>
    <rPh sb="9" eb="11">
      <t>シリョウ</t>
    </rPh>
    <rPh sb="11" eb="13">
      <t>ソウフ</t>
    </rPh>
    <phoneticPr fontId="25"/>
  </si>
  <si>
    <t>マイナンバー取得事務・資料配布</t>
    <rPh sb="6" eb="8">
      <t>シュトク</t>
    </rPh>
    <rPh sb="8" eb="10">
      <t>ジム</t>
    </rPh>
    <rPh sb="11" eb="13">
      <t>シリョウ</t>
    </rPh>
    <rPh sb="13" eb="15">
      <t>ハイフ</t>
    </rPh>
    <phoneticPr fontId="2"/>
  </si>
  <si>
    <t>ICカード設定・配布</t>
    <rPh sb="5" eb="7">
      <t>セッテイ</t>
    </rPh>
    <rPh sb="8" eb="10">
      <t>ハイフ</t>
    </rPh>
    <phoneticPr fontId="2"/>
  </si>
  <si>
    <t>出勤簿作成・年休付与</t>
    <rPh sb="0" eb="2">
      <t>シュッキン</t>
    </rPh>
    <rPh sb="2" eb="3">
      <t>ボ</t>
    </rPh>
    <rPh sb="3" eb="5">
      <t>サクセイ</t>
    </rPh>
    <rPh sb="6" eb="8">
      <t>ネンキュウ</t>
    </rPh>
    <rPh sb="8" eb="10">
      <t>フヨ</t>
    </rPh>
    <phoneticPr fontId="2"/>
  </si>
  <si>
    <t>辞令書データ作成・アップロード</t>
    <rPh sb="0" eb="2">
      <t>ジレイ</t>
    </rPh>
    <rPh sb="2" eb="3">
      <t>ショ</t>
    </rPh>
    <rPh sb="6" eb="8">
      <t>サクセイ</t>
    </rPh>
    <phoneticPr fontId="2"/>
  </si>
  <si>
    <t>職員登録事務
（月途中任用）</t>
    <rPh sb="0" eb="2">
      <t>ショクイン</t>
    </rPh>
    <rPh sb="2" eb="4">
      <t>トウロク</t>
    </rPh>
    <rPh sb="4" eb="6">
      <t>ジム</t>
    </rPh>
    <phoneticPr fontId="2"/>
  </si>
  <si>
    <t>退職事務（任期満了）</t>
    <rPh sb="5" eb="7">
      <t>ニンキ</t>
    </rPh>
    <rPh sb="7" eb="9">
      <t>マンリョウ</t>
    </rPh>
    <phoneticPr fontId="2"/>
  </si>
  <si>
    <t>退職事務（任期途中退職）</t>
    <rPh sb="5" eb="7">
      <t>ニンキ</t>
    </rPh>
    <rPh sb="7" eb="9">
      <t>トチュウ</t>
    </rPh>
    <rPh sb="9" eb="11">
      <t>タイショク</t>
    </rPh>
    <phoneticPr fontId="2"/>
  </si>
  <si>
    <t>新規採用職員（統一試験）区面接関係手続き</t>
    <phoneticPr fontId="2"/>
  </si>
  <si>
    <t>受験者宛メール送付・通知発送作業</t>
    <rPh sb="0" eb="3">
      <t>ジュケンシャ</t>
    </rPh>
    <rPh sb="3" eb="4">
      <t>アテ</t>
    </rPh>
    <rPh sb="7" eb="9">
      <t>ソウフ</t>
    </rPh>
    <rPh sb="10" eb="12">
      <t>ツウチ</t>
    </rPh>
    <rPh sb="12" eb="14">
      <t>ハッソウ</t>
    </rPh>
    <rPh sb="14" eb="16">
      <t>サギョウ</t>
    </rPh>
    <phoneticPr fontId="2"/>
  </si>
  <si>
    <t>面接調書の印刷・仕分け</t>
    <rPh sb="0" eb="2">
      <t>メンセツ</t>
    </rPh>
    <rPh sb="2" eb="4">
      <t>チョウショ</t>
    </rPh>
    <rPh sb="5" eb="7">
      <t>インサツ</t>
    </rPh>
    <rPh sb="8" eb="10">
      <t>シワ</t>
    </rPh>
    <phoneticPr fontId="2"/>
  </si>
  <si>
    <t>併願先一覧・採点票等資料の作成</t>
    <rPh sb="0" eb="2">
      <t>ヘイガン</t>
    </rPh>
    <rPh sb="2" eb="3">
      <t>サキ</t>
    </rPh>
    <rPh sb="3" eb="5">
      <t>イチラン</t>
    </rPh>
    <rPh sb="6" eb="8">
      <t>サイテン</t>
    </rPh>
    <rPh sb="8" eb="9">
      <t>ヒョウ</t>
    </rPh>
    <rPh sb="9" eb="10">
      <t>トウ</t>
    </rPh>
    <rPh sb="10" eb="12">
      <t>シリョウ</t>
    </rPh>
    <rPh sb="13" eb="15">
      <t>サクセイ</t>
    </rPh>
    <phoneticPr fontId="2"/>
  </si>
  <si>
    <t>辞退者対応</t>
    <rPh sb="0" eb="3">
      <t>ジタイシャ</t>
    </rPh>
    <rPh sb="3" eb="5">
      <t>タイオウ</t>
    </rPh>
    <phoneticPr fontId="25"/>
  </si>
  <si>
    <t>名簿・報告書の作成</t>
    <rPh sb="0" eb="2">
      <t>メイボ</t>
    </rPh>
    <rPh sb="3" eb="6">
      <t>ホウコクショ</t>
    </rPh>
    <rPh sb="7" eb="9">
      <t>サクセイ</t>
    </rPh>
    <phoneticPr fontId="2"/>
  </si>
  <si>
    <t>結果通知の送付</t>
    <rPh sb="0" eb="2">
      <t>ケッカ</t>
    </rPh>
    <rPh sb="2" eb="4">
      <t>ツウチ</t>
    </rPh>
    <rPh sb="5" eb="7">
      <t>ソウフ</t>
    </rPh>
    <phoneticPr fontId="25"/>
  </si>
  <si>
    <t>新規採用職員（各区選考）選考実施手続き</t>
    <phoneticPr fontId="2"/>
  </si>
  <si>
    <t>申込み電子フォーム・HPの作成・要項の印刷</t>
    <rPh sb="16" eb="18">
      <t>ヨウコウ</t>
    </rPh>
    <rPh sb="19" eb="21">
      <t>インサツ</t>
    </rPh>
    <phoneticPr fontId="25"/>
  </si>
  <si>
    <t>要項送付作業</t>
    <rPh sb="0" eb="2">
      <t>ヨウコウ</t>
    </rPh>
    <rPh sb="2" eb="4">
      <t>ソウフ</t>
    </rPh>
    <rPh sb="4" eb="6">
      <t>サギョウ</t>
    </rPh>
    <phoneticPr fontId="2"/>
  </si>
  <si>
    <t>申込者受付処理</t>
    <rPh sb="0" eb="2">
      <t>モウシコミ</t>
    </rPh>
    <rPh sb="2" eb="3">
      <t>シャ</t>
    </rPh>
    <rPh sb="3" eb="5">
      <t>ウケツケ</t>
    </rPh>
    <rPh sb="5" eb="7">
      <t>ショリ</t>
    </rPh>
    <phoneticPr fontId="2"/>
  </si>
  <si>
    <t>１次選考当日資料作成</t>
    <rPh sb="1" eb="2">
      <t>ジ</t>
    </rPh>
    <rPh sb="2" eb="4">
      <t>センコウ</t>
    </rPh>
    <rPh sb="4" eb="6">
      <t>トウジツ</t>
    </rPh>
    <rPh sb="6" eb="8">
      <t>シリョウ</t>
    </rPh>
    <rPh sb="8" eb="10">
      <t>サクセイ</t>
    </rPh>
    <phoneticPr fontId="2"/>
  </si>
  <si>
    <t>受験票発送準備</t>
    <rPh sb="0" eb="3">
      <t>ジュケンヒョウ</t>
    </rPh>
    <rPh sb="3" eb="5">
      <t>ハッソウ</t>
    </rPh>
    <rPh sb="5" eb="7">
      <t>ジュンビ</t>
    </rPh>
    <phoneticPr fontId="25"/>
  </si>
  <si>
    <t>作文採点依頼準備</t>
    <rPh sb="0" eb="2">
      <t>サクブン</t>
    </rPh>
    <rPh sb="2" eb="4">
      <t>サイテン</t>
    </rPh>
    <rPh sb="4" eb="6">
      <t>イライ</t>
    </rPh>
    <rPh sb="6" eb="8">
      <t>ジュンビ</t>
    </rPh>
    <phoneticPr fontId="2"/>
  </si>
  <si>
    <t>１次選考結果入力</t>
    <rPh sb="1" eb="2">
      <t>ジ</t>
    </rPh>
    <rPh sb="2" eb="4">
      <t>センコウ</t>
    </rPh>
    <rPh sb="4" eb="6">
      <t>ケッカ</t>
    </rPh>
    <rPh sb="6" eb="8">
      <t>ニュウリョク</t>
    </rPh>
    <phoneticPr fontId="2"/>
  </si>
  <si>
    <t>１次選考結果通知発送作業</t>
    <rPh sb="1" eb="2">
      <t>ジ</t>
    </rPh>
    <rPh sb="2" eb="4">
      <t>センコウ</t>
    </rPh>
    <rPh sb="4" eb="6">
      <t>ケッカ</t>
    </rPh>
    <rPh sb="6" eb="8">
      <t>ツウチ</t>
    </rPh>
    <rPh sb="8" eb="10">
      <t>ハッソウ</t>
    </rPh>
    <rPh sb="10" eb="12">
      <t>サギョウ</t>
    </rPh>
    <phoneticPr fontId="2"/>
  </si>
  <si>
    <t>新規採用職員採用準備</t>
    <phoneticPr fontId="2"/>
  </si>
  <si>
    <t>送付資料等作成</t>
    <rPh sb="0" eb="2">
      <t>ソウフ</t>
    </rPh>
    <rPh sb="2" eb="4">
      <t>シリョウ</t>
    </rPh>
    <rPh sb="4" eb="5">
      <t>トウ</t>
    </rPh>
    <rPh sb="5" eb="7">
      <t>サクセイ</t>
    </rPh>
    <phoneticPr fontId="25"/>
  </si>
  <si>
    <t>送付用封筒作成（返信用封筒等含む）</t>
    <rPh sb="0" eb="3">
      <t>ソウフヨウ</t>
    </rPh>
    <rPh sb="3" eb="5">
      <t>フウトウ</t>
    </rPh>
    <rPh sb="5" eb="7">
      <t>サクセイ</t>
    </rPh>
    <rPh sb="8" eb="13">
      <t>ヘンシンヨウフウトウ</t>
    </rPh>
    <rPh sb="13" eb="14">
      <t>トウ</t>
    </rPh>
    <rPh sb="14" eb="15">
      <t>フク</t>
    </rPh>
    <phoneticPr fontId="25"/>
  </si>
  <si>
    <t>採用予定者一覧作成</t>
    <rPh sb="0" eb="2">
      <t>サイヨウ</t>
    </rPh>
    <rPh sb="2" eb="5">
      <t>ヨテイシャ</t>
    </rPh>
    <rPh sb="5" eb="7">
      <t>イチラン</t>
    </rPh>
    <rPh sb="7" eb="9">
      <t>サクセイ</t>
    </rPh>
    <phoneticPr fontId="25"/>
  </si>
  <si>
    <t>初任給計算用前歴情報の入力</t>
    <rPh sb="0" eb="3">
      <t>ショニンキュウ</t>
    </rPh>
    <rPh sb="3" eb="6">
      <t>ケイサンヨウ</t>
    </rPh>
    <rPh sb="6" eb="8">
      <t>ゼンレキ</t>
    </rPh>
    <rPh sb="8" eb="10">
      <t>ジョウホウ</t>
    </rPh>
    <rPh sb="11" eb="13">
      <t>ニュウリョク</t>
    </rPh>
    <phoneticPr fontId="25"/>
  </si>
  <si>
    <t>履歴書の不備等チェック作業</t>
    <rPh sb="0" eb="3">
      <t>リレキショ</t>
    </rPh>
    <rPh sb="4" eb="6">
      <t>フビ</t>
    </rPh>
    <rPh sb="6" eb="7">
      <t>トウ</t>
    </rPh>
    <rPh sb="11" eb="13">
      <t>サギョウ</t>
    </rPh>
    <phoneticPr fontId="25"/>
  </si>
  <si>
    <t>職員証写真の収受・加工</t>
    <rPh sb="0" eb="2">
      <t>ショクイン</t>
    </rPh>
    <rPh sb="2" eb="3">
      <t>ショウ</t>
    </rPh>
    <rPh sb="3" eb="5">
      <t>シャシン</t>
    </rPh>
    <rPh sb="6" eb="8">
      <t>シュウジュ</t>
    </rPh>
    <rPh sb="9" eb="11">
      <t>カコウ</t>
    </rPh>
    <phoneticPr fontId="25"/>
  </si>
  <si>
    <t>発令式用資料準備</t>
    <rPh sb="0" eb="2">
      <t>ハツレイ</t>
    </rPh>
    <rPh sb="2" eb="3">
      <t>シキ</t>
    </rPh>
    <rPh sb="3" eb="4">
      <t>ヨウ</t>
    </rPh>
    <rPh sb="4" eb="6">
      <t>シリョウ</t>
    </rPh>
    <rPh sb="6" eb="8">
      <t>ジュンビ</t>
    </rPh>
    <phoneticPr fontId="25"/>
  </si>
  <si>
    <t>発令式通知送付作業</t>
    <rPh sb="0" eb="2">
      <t>ハツレイ</t>
    </rPh>
    <rPh sb="2" eb="3">
      <t>シキ</t>
    </rPh>
    <rPh sb="3" eb="5">
      <t>ツウチ</t>
    </rPh>
    <rPh sb="5" eb="7">
      <t>ソウフ</t>
    </rPh>
    <rPh sb="7" eb="9">
      <t>サギョウ</t>
    </rPh>
    <phoneticPr fontId="25"/>
  </si>
  <si>
    <t>「新しく職員になる皆さんへ」の印刷・丁合・ホチキス留</t>
    <phoneticPr fontId="25"/>
  </si>
  <si>
    <t>当日配布資料の準備</t>
    <rPh sb="0" eb="2">
      <t>トウジツ</t>
    </rPh>
    <rPh sb="2" eb="4">
      <t>ハイフ</t>
    </rPh>
    <rPh sb="4" eb="6">
      <t>シリョウ</t>
    </rPh>
    <rPh sb="7" eb="9">
      <t>ジュンビ</t>
    </rPh>
    <phoneticPr fontId="25"/>
  </si>
  <si>
    <t>新規採用者条件付採用関係</t>
    <phoneticPr fontId="2"/>
  </si>
  <si>
    <t>予備評価準備・発送</t>
    <rPh sb="0" eb="2">
      <t>ヨビ</t>
    </rPh>
    <rPh sb="2" eb="4">
      <t>ヒョウカ</t>
    </rPh>
    <rPh sb="4" eb="6">
      <t>ジュンビ</t>
    </rPh>
    <rPh sb="7" eb="9">
      <t>ハッソウ</t>
    </rPh>
    <phoneticPr fontId="25"/>
  </si>
  <si>
    <t>勤務日数確認作業</t>
    <rPh sb="0" eb="2">
      <t>キンム</t>
    </rPh>
    <rPh sb="2" eb="4">
      <t>ニッスウ</t>
    </rPh>
    <rPh sb="4" eb="6">
      <t>カクニン</t>
    </rPh>
    <rPh sb="6" eb="8">
      <t>サギョウ</t>
    </rPh>
    <phoneticPr fontId="2"/>
  </si>
  <si>
    <t>本評価準備・発送</t>
    <rPh sb="0" eb="1">
      <t>ホン</t>
    </rPh>
    <rPh sb="1" eb="3">
      <t>ヒョウカ</t>
    </rPh>
    <rPh sb="3" eb="5">
      <t>ジュンビ</t>
    </rPh>
    <rPh sb="6" eb="8">
      <t>ハッソウ</t>
    </rPh>
    <phoneticPr fontId="2"/>
  </si>
  <si>
    <t>正式採用準備・発送</t>
    <rPh sb="0" eb="2">
      <t>セイシキ</t>
    </rPh>
    <rPh sb="2" eb="4">
      <t>サイヨウ</t>
    </rPh>
    <rPh sb="4" eb="6">
      <t>ジュンビ</t>
    </rPh>
    <rPh sb="7" eb="9">
      <t>ハッソウ</t>
    </rPh>
    <phoneticPr fontId="2"/>
  </si>
  <si>
    <t>条件付解除日を入力</t>
    <rPh sb="0" eb="3">
      <t>ジョウケンツ</t>
    </rPh>
    <rPh sb="3" eb="5">
      <t>カイジョ</t>
    </rPh>
    <rPh sb="5" eb="6">
      <t>ビ</t>
    </rPh>
    <rPh sb="7" eb="9">
      <t>ニュウリョク</t>
    </rPh>
    <phoneticPr fontId="2"/>
  </si>
  <si>
    <t>対応不可案件（判断が必要なもの等）について区職員に引継ぎ</t>
    <rPh sb="0" eb="2">
      <t>タイオウ</t>
    </rPh>
    <rPh sb="2" eb="4">
      <t>フカ</t>
    </rPh>
    <rPh sb="4" eb="6">
      <t>アンケン</t>
    </rPh>
    <rPh sb="7" eb="9">
      <t>ハンダン</t>
    </rPh>
    <rPh sb="10" eb="12">
      <t>ヒツヨウ</t>
    </rPh>
    <rPh sb="15" eb="16">
      <t>トウ</t>
    </rPh>
    <rPh sb="21" eb="22">
      <t>ク</t>
    </rPh>
    <rPh sb="22" eb="24">
      <t>ショクイン</t>
    </rPh>
    <rPh sb="25" eb="27">
      <t>ヒキツ</t>
    </rPh>
    <phoneticPr fontId="20"/>
  </si>
  <si>
    <t>証明書作成</t>
    <rPh sb="0" eb="3">
      <t>ショウメイショ</t>
    </rPh>
    <rPh sb="3" eb="5">
      <t>サクセイ</t>
    </rPh>
    <phoneticPr fontId="2"/>
  </si>
  <si>
    <t>証明書作成依頼受領（窓口又は交換便・郵便開封）</t>
    <rPh sb="0" eb="3">
      <t>ショウメイショ</t>
    </rPh>
    <rPh sb="3" eb="5">
      <t>サクセイ</t>
    </rPh>
    <rPh sb="5" eb="7">
      <t>イライ</t>
    </rPh>
    <rPh sb="7" eb="9">
      <t>ジュリョウ</t>
    </rPh>
    <rPh sb="10" eb="12">
      <t>マドグチ</t>
    </rPh>
    <rPh sb="12" eb="13">
      <t>マタ</t>
    </rPh>
    <rPh sb="14" eb="16">
      <t>コウカン</t>
    </rPh>
    <rPh sb="16" eb="17">
      <t>ビン</t>
    </rPh>
    <rPh sb="18" eb="20">
      <t>ユウビン</t>
    </rPh>
    <rPh sb="20" eb="22">
      <t>カイフウ</t>
    </rPh>
    <phoneticPr fontId="20"/>
  </si>
  <si>
    <t>証明書作成</t>
    <rPh sb="0" eb="3">
      <t>ショウメイショ</t>
    </rPh>
    <rPh sb="3" eb="5">
      <t>サクセイ</t>
    </rPh>
    <phoneticPr fontId="20"/>
  </si>
  <si>
    <t>証明書交付（電話連絡のち窓口又は交換便・郵便発送）</t>
    <rPh sb="0" eb="3">
      <t>ショウメイショ</t>
    </rPh>
    <rPh sb="3" eb="5">
      <t>コウフ</t>
    </rPh>
    <rPh sb="6" eb="8">
      <t>デンワ</t>
    </rPh>
    <rPh sb="8" eb="10">
      <t>レンラク</t>
    </rPh>
    <rPh sb="12" eb="14">
      <t>マドグチ</t>
    </rPh>
    <rPh sb="14" eb="15">
      <t>マタ</t>
    </rPh>
    <rPh sb="16" eb="18">
      <t>コウカン</t>
    </rPh>
    <rPh sb="18" eb="19">
      <t>ビン</t>
    </rPh>
    <rPh sb="20" eb="22">
      <t>ユウビン</t>
    </rPh>
    <rPh sb="22" eb="24">
      <t>ハッソウ</t>
    </rPh>
    <phoneticPr fontId="20"/>
  </si>
  <si>
    <t>住所変更</t>
    <phoneticPr fontId="2"/>
  </si>
  <si>
    <t>庶務事務システム承認、データ吐き出し・保存</t>
    <rPh sb="0" eb="2">
      <t>ショム</t>
    </rPh>
    <rPh sb="2" eb="4">
      <t>ジム</t>
    </rPh>
    <rPh sb="8" eb="10">
      <t>ショウニン</t>
    </rPh>
    <rPh sb="14" eb="15">
      <t>ハ</t>
    </rPh>
    <rPh sb="16" eb="17">
      <t>ダ</t>
    </rPh>
    <rPh sb="19" eb="21">
      <t>ホゾン</t>
    </rPh>
    <phoneticPr fontId="20"/>
  </si>
  <si>
    <t>人事給与システム更新（住所情報更新・Wチェック・職員情報ファイル作成）</t>
    <rPh sb="15" eb="17">
      <t>コウシン</t>
    </rPh>
    <phoneticPr fontId="20"/>
  </si>
  <si>
    <t>課内共有用エクセルの更新、チャット、PDF削除</t>
  </si>
  <si>
    <t>不備等連絡</t>
  </si>
  <si>
    <t>氏名変更</t>
    <phoneticPr fontId="2"/>
  </si>
  <si>
    <t>根拠資料受領（交換便・郵便）</t>
    <rPh sb="0" eb="2">
      <t>コンキョ</t>
    </rPh>
    <rPh sb="2" eb="4">
      <t>シリョウ</t>
    </rPh>
    <phoneticPr fontId="20"/>
  </si>
  <si>
    <t>庶務事務システム承認、データ吐き出し・保存</t>
  </si>
  <si>
    <t>共通基盤システム連携</t>
  </si>
  <si>
    <t>人事給与システム更新（人事基本情報更新・Wチェック・職員情報ファイル作成）</t>
  </si>
  <si>
    <t>庶務事務システム取込</t>
  </si>
  <si>
    <t>旧姓使用・解除（管理エクセル更新）</t>
    <rPh sb="0" eb="2">
      <t>キュウセイ</t>
    </rPh>
    <rPh sb="2" eb="4">
      <t>シヨウ</t>
    </rPh>
    <rPh sb="5" eb="7">
      <t>カイジョ</t>
    </rPh>
    <rPh sb="8" eb="10">
      <t>カンリ</t>
    </rPh>
    <rPh sb="14" eb="16">
      <t>コウシン</t>
    </rPh>
    <phoneticPr fontId="20"/>
  </si>
  <si>
    <t>名札</t>
    <rPh sb="0" eb="2">
      <t>ナフダ</t>
    </rPh>
    <phoneticPr fontId="2"/>
  </si>
  <si>
    <t>対象者確認・名簿作成</t>
    <rPh sb="0" eb="3">
      <t>タイショウシャ</t>
    </rPh>
    <rPh sb="3" eb="5">
      <t>カクニン</t>
    </rPh>
    <rPh sb="6" eb="8">
      <t>メイボ</t>
    </rPh>
    <rPh sb="8" eb="10">
      <t>サクセイ</t>
    </rPh>
    <phoneticPr fontId="2"/>
  </si>
  <si>
    <t>名札作成</t>
    <rPh sb="0" eb="2">
      <t>ナフダ</t>
    </rPh>
    <rPh sb="2" eb="4">
      <t>サクセイ</t>
    </rPh>
    <phoneticPr fontId="2"/>
  </si>
  <si>
    <t>対象者に配布</t>
    <rPh sb="0" eb="2">
      <t>タイショウ</t>
    </rPh>
    <rPh sb="2" eb="3">
      <t>シャ</t>
    </rPh>
    <rPh sb="4" eb="6">
      <t>ハイフ</t>
    </rPh>
    <phoneticPr fontId="2"/>
  </si>
  <si>
    <t>職員証</t>
    <rPh sb="0" eb="3">
      <t>ショクインショウ</t>
    </rPh>
    <phoneticPr fontId="2"/>
  </si>
  <si>
    <t>対象者確認・名簿作成</t>
    <rPh sb="0" eb="5">
      <t>タイショウシャカクニン</t>
    </rPh>
    <rPh sb="6" eb="8">
      <t>メイボ</t>
    </rPh>
    <rPh sb="8" eb="10">
      <t>サクセイ</t>
    </rPh>
    <phoneticPr fontId="2"/>
  </si>
  <si>
    <t>職員証作成手続き</t>
    <rPh sb="0" eb="2">
      <t>ショクイン</t>
    </rPh>
    <rPh sb="2" eb="3">
      <t>ショウ</t>
    </rPh>
    <rPh sb="3" eb="5">
      <t>サクセイ</t>
    </rPh>
    <rPh sb="5" eb="7">
      <t>テツヅ</t>
    </rPh>
    <phoneticPr fontId="2"/>
  </si>
  <si>
    <t>情報登録・シール貼付</t>
    <rPh sb="0" eb="2">
      <t>ジョウホウ</t>
    </rPh>
    <rPh sb="2" eb="4">
      <t>トウロク</t>
    </rPh>
    <rPh sb="8" eb="10">
      <t>チョウフ</t>
    </rPh>
    <phoneticPr fontId="2"/>
  </si>
  <si>
    <t>他課へ情報登録依頼</t>
    <rPh sb="0" eb="1">
      <t>タ</t>
    </rPh>
    <rPh sb="1" eb="2">
      <t>カ</t>
    </rPh>
    <rPh sb="3" eb="5">
      <t>ジョウホウ</t>
    </rPh>
    <rPh sb="5" eb="7">
      <t>トウロク</t>
    </rPh>
    <rPh sb="7" eb="9">
      <t>イライ</t>
    </rPh>
    <phoneticPr fontId="2"/>
  </si>
  <si>
    <t>３．給与</t>
    <rPh sb="2" eb="4">
      <t>キュウヨ</t>
    </rPh>
    <phoneticPr fontId="2"/>
  </si>
  <si>
    <t>給与振込口座事務</t>
    <phoneticPr fontId="2"/>
  </si>
  <si>
    <t>申請書類の受領</t>
    <rPh sb="5" eb="7">
      <t>ジュリョウ</t>
    </rPh>
    <phoneticPr fontId="2"/>
  </si>
  <si>
    <t>申請書類の確認・不備連絡</t>
    <rPh sb="5" eb="7">
      <t>カクニン</t>
    </rPh>
    <rPh sb="8" eb="10">
      <t>フビ</t>
    </rPh>
    <rPh sb="10" eb="12">
      <t>レンラク</t>
    </rPh>
    <phoneticPr fontId="2"/>
  </si>
  <si>
    <t>雑給関係書類の作成</t>
    <rPh sb="0" eb="2">
      <t>ザッキュウ</t>
    </rPh>
    <rPh sb="2" eb="4">
      <t>カンケイ</t>
    </rPh>
    <rPh sb="4" eb="6">
      <t>ショルイ</t>
    </rPh>
    <rPh sb="7" eb="9">
      <t>サクセイ</t>
    </rPh>
    <phoneticPr fontId="2"/>
  </si>
  <si>
    <t>人事給与システムから各種帳票を作成</t>
    <rPh sb="0" eb="2">
      <t>ジンジ</t>
    </rPh>
    <rPh sb="2" eb="4">
      <t>キュウヨ</t>
    </rPh>
    <rPh sb="10" eb="12">
      <t>カクシュ</t>
    </rPh>
    <rPh sb="12" eb="14">
      <t>チョウヒョウ</t>
    </rPh>
    <rPh sb="15" eb="17">
      <t>サクセイ</t>
    </rPh>
    <phoneticPr fontId="20"/>
  </si>
  <si>
    <t>職員毎の配布方法（紙・電子）の確認（データ集計作業）
※この集計結果を期末明細発行でも使用する。</t>
    <rPh sb="30" eb="32">
      <t>シュウケイ</t>
    </rPh>
    <rPh sb="32" eb="34">
      <t>ケッカ</t>
    </rPh>
    <rPh sb="35" eb="37">
      <t>キマツ</t>
    </rPh>
    <rPh sb="37" eb="39">
      <t>メイサイ</t>
    </rPh>
    <rPh sb="39" eb="41">
      <t>ハッコウ</t>
    </rPh>
    <rPh sb="43" eb="45">
      <t>シヨウ</t>
    </rPh>
    <phoneticPr fontId="2"/>
  </si>
  <si>
    <t>給与明細の作成（電子配布対象者）</t>
    <phoneticPr fontId="2"/>
  </si>
  <si>
    <t>給与明細の作成（紙配布対象者）</t>
    <rPh sb="8" eb="9">
      <t>カミ</t>
    </rPh>
    <rPh sb="9" eb="11">
      <t>ハイフ</t>
    </rPh>
    <rPh sb="11" eb="14">
      <t>タイショウシャ</t>
    </rPh>
    <phoneticPr fontId="2"/>
  </si>
  <si>
    <t>給与明細の封入・発送（紙対象者）</t>
    <rPh sb="0" eb="2">
      <t>キュウヨ</t>
    </rPh>
    <rPh sb="2" eb="4">
      <t>メイサイ</t>
    </rPh>
    <rPh sb="5" eb="7">
      <t>フウニュウ</t>
    </rPh>
    <rPh sb="8" eb="10">
      <t>ハッソウ</t>
    </rPh>
    <phoneticPr fontId="2"/>
  </si>
  <si>
    <t>再発行依頼の受領</t>
    <rPh sb="0" eb="3">
      <t>サイハッコウ</t>
    </rPh>
    <rPh sb="3" eb="5">
      <t>イライ</t>
    </rPh>
    <rPh sb="6" eb="8">
      <t>ジュリョウ</t>
    </rPh>
    <phoneticPr fontId="2"/>
  </si>
  <si>
    <t>給与明細書の印刷・発送</t>
    <rPh sb="0" eb="2">
      <t>キュウヨ</t>
    </rPh>
    <rPh sb="2" eb="5">
      <t>メイサイショ</t>
    </rPh>
    <rPh sb="6" eb="8">
      <t>インサツ</t>
    </rPh>
    <rPh sb="9" eb="11">
      <t>ハッソウ</t>
    </rPh>
    <phoneticPr fontId="2"/>
  </si>
  <si>
    <t>勤務実績確認</t>
    <rPh sb="0" eb="2">
      <t>キンム</t>
    </rPh>
    <rPh sb="2" eb="4">
      <t>ジッセキ</t>
    </rPh>
    <rPh sb="4" eb="6">
      <t>カクニン</t>
    </rPh>
    <phoneticPr fontId="20"/>
  </si>
  <si>
    <t>扶養手当認定補助事務</t>
    <rPh sb="0" eb="2">
      <t>フヨウ</t>
    </rPh>
    <rPh sb="2" eb="4">
      <t>テアテ</t>
    </rPh>
    <rPh sb="4" eb="6">
      <t>ニンテイ</t>
    </rPh>
    <rPh sb="6" eb="8">
      <t>ホジョ</t>
    </rPh>
    <rPh sb="8" eb="10">
      <t>ジム</t>
    </rPh>
    <phoneticPr fontId="2"/>
  </si>
  <si>
    <t>住居手当認定補助事務</t>
    <rPh sb="0" eb="2">
      <t>ジュウキョ</t>
    </rPh>
    <rPh sb="2" eb="4">
      <t>テアテ</t>
    </rPh>
    <rPh sb="4" eb="6">
      <t>ニンテイ</t>
    </rPh>
    <rPh sb="6" eb="8">
      <t>ホジョ</t>
    </rPh>
    <rPh sb="8" eb="10">
      <t>ジム</t>
    </rPh>
    <phoneticPr fontId="2"/>
  </si>
  <si>
    <t>通勤手当認定補助事務（会計年度任用職員分含む）</t>
    <rPh sb="0" eb="2">
      <t>ツウキン</t>
    </rPh>
    <rPh sb="2" eb="4">
      <t>テアテ</t>
    </rPh>
    <rPh sb="4" eb="6">
      <t>ニンテイ</t>
    </rPh>
    <rPh sb="6" eb="8">
      <t>ホジョ</t>
    </rPh>
    <rPh sb="8" eb="10">
      <t>ジム</t>
    </rPh>
    <phoneticPr fontId="2"/>
  </si>
  <si>
    <t>申請経路が認定不可の場合本人連絡</t>
    <rPh sb="0" eb="2">
      <t>シンセイ</t>
    </rPh>
    <rPh sb="2" eb="4">
      <t>ケイロ</t>
    </rPh>
    <rPh sb="5" eb="7">
      <t>ニンテイ</t>
    </rPh>
    <rPh sb="7" eb="9">
      <t>フカ</t>
    </rPh>
    <rPh sb="10" eb="12">
      <t>バアイ</t>
    </rPh>
    <rPh sb="12" eb="14">
      <t>ホンニン</t>
    </rPh>
    <rPh sb="14" eb="16">
      <t>レンラク</t>
    </rPh>
    <phoneticPr fontId="2"/>
  </si>
  <si>
    <t>手当認定補助（新規職員分）</t>
    <rPh sb="7" eb="9">
      <t>シンキ</t>
    </rPh>
    <rPh sb="9" eb="11">
      <t>ショクイン</t>
    </rPh>
    <rPh sb="11" eb="12">
      <t>ブン</t>
    </rPh>
    <phoneticPr fontId="2"/>
  </si>
  <si>
    <t>届書の不備連絡</t>
    <rPh sb="0" eb="1">
      <t>トドケ</t>
    </rPh>
    <rPh sb="1" eb="2">
      <t>ショ</t>
    </rPh>
    <rPh sb="3" eb="5">
      <t>フビ</t>
    </rPh>
    <rPh sb="5" eb="7">
      <t>レンラク</t>
    </rPh>
    <phoneticPr fontId="2"/>
  </si>
  <si>
    <t>産休・育休免除者へ書類の発送</t>
    <phoneticPr fontId="2"/>
  </si>
  <si>
    <t>所定のファイル（Excel）に休職情報を入力</t>
    <rPh sb="0" eb="2">
      <t>ショテイ</t>
    </rPh>
    <rPh sb="15" eb="17">
      <t>キュウショク</t>
    </rPh>
    <rPh sb="17" eb="19">
      <t>ジョウホウ</t>
    </rPh>
    <rPh sb="20" eb="22">
      <t>ニュウリョク</t>
    </rPh>
    <phoneticPr fontId="20"/>
  </si>
  <si>
    <t>対象者用の書類の作成</t>
    <rPh sb="0" eb="2">
      <t>タイショウ</t>
    </rPh>
    <rPh sb="2" eb="3">
      <t>シャ</t>
    </rPh>
    <rPh sb="3" eb="4">
      <t>ヨウ</t>
    </rPh>
    <rPh sb="5" eb="7">
      <t>ショルイ</t>
    </rPh>
    <rPh sb="8" eb="10">
      <t>サクセイ</t>
    </rPh>
    <phoneticPr fontId="20"/>
  </si>
  <si>
    <t>対象者へ発送</t>
    <rPh sb="0" eb="3">
      <t>タイショウシャ</t>
    </rPh>
    <rPh sb="4" eb="6">
      <t>ハッソウ</t>
    </rPh>
    <phoneticPr fontId="20"/>
  </si>
  <si>
    <t>本人から返送された書類の確認</t>
    <rPh sb="0" eb="2">
      <t>ホンニン</t>
    </rPh>
    <rPh sb="4" eb="6">
      <t>ヘンソウ</t>
    </rPh>
    <rPh sb="9" eb="11">
      <t>ショルイ</t>
    </rPh>
    <rPh sb="12" eb="14">
      <t>カクニン</t>
    </rPh>
    <phoneticPr fontId="20"/>
  </si>
  <si>
    <t>共済事務所へ送付</t>
    <rPh sb="0" eb="2">
      <t>キョウサイ</t>
    </rPh>
    <rPh sb="2" eb="4">
      <t>ジム</t>
    </rPh>
    <rPh sb="4" eb="5">
      <t>ショ</t>
    </rPh>
    <rPh sb="6" eb="8">
      <t>ソウフ</t>
    </rPh>
    <phoneticPr fontId="20"/>
  </si>
  <si>
    <t>月例控除不能者へ納付依頼</t>
    <phoneticPr fontId="2"/>
  </si>
  <si>
    <t>納付依頼通知の作成</t>
    <phoneticPr fontId="2"/>
  </si>
  <si>
    <t>対象者へ通知の送付</t>
    <phoneticPr fontId="2"/>
  </si>
  <si>
    <t>履歴書・組合員期間等証明書の作成</t>
    <phoneticPr fontId="2"/>
  </si>
  <si>
    <t>共済組合からの理履歴書作成依頼を受領</t>
    <rPh sb="0" eb="2">
      <t>キョウサイ</t>
    </rPh>
    <rPh sb="2" eb="4">
      <t>クミアイ</t>
    </rPh>
    <rPh sb="7" eb="8">
      <t>リ</t>
    </rPh>
    <rPh sb="8" eb="11">
      <t>リレキショ</t>
    </rPh>
    <rPh sb="11" eb="13">
      <t>サクセイ</t>
    </rPh>
    <rPh sb="13" eb="15">
      <t>イライ</t>
    </rPh>
    <rPh sb="16" eb="18">
      <t>ジュリョウ</t>
    </rPh>
    <phoneticPr fontId="20"/>
  </si>
  <si>
    <t>所定の様式（Excel）にて組合員期間等証明書を作成</t>
    <rPh sb="0" eb="2">
      <t>ショテイ</t>
    </rPh>
    <rPh sb="3" eb="5">
      <t>ヨウシキ</t>
    </rPh>
    <rPh sb="24" eb="26">
      <t>サクセイ</t>
    </rPh>
    <phoneticPr fontId="20"/>
  </si>
  <si>
    <t>共済組合宛の交換便封筒に入れる。</t>
    <rPh sb="0" eb="2">
      <t>キョウサイ</t>
    </rPh>
    <rPh sb="2" eb="4">
      <t>クミアイ</t>
    </rPh>
    <rPh sb="4" eb="5">
      <t>アテ</t>
    </rPh>
    <rPh sb="6" eb="8">
      <t>コウカン</t>
    </rPh>
    <rPh sb="8" eb="9">
      <t>ビン</t>
    </rPh>
    <rPh sb="9" eb="11">
      <t>フウトウ</t>
    </rPh>
    <rPh sb="12" eb="13">
      <t>イ</t>
    </rPh>
    <phoneticPr fontId="20"/>
  </si>
  <si>
    <t>日本年金機構へ送付</t>
    <rPh sb="0" eb="2">
      <t>ニホン</t>
    </rPh>
    <rPh sb="2" eb="4">
      <t>ネンキン</t>
    </rPh>
    <rPh sb="4" eb="6">
      <t>キコウ</t>
    </rPh>
    <rPh sb="7" eb="9">
      <t>ソウフ</t>
    </rPh>
    <phoneticPr fontId="20"/>
  </si>
  <si>
    <t>税額決定通知書関係事務（当初事務）</t>
    <rPh sb="0" eb="2">
      <t>ゼイガク</t>
    </rPh>
    <rPh sb="2" eb="4">
      <t>ケッテイ</t>
    </rPh>
    <rPh sb="4" eb="6">
      <t>ツウチ</t>
    </rPh>
    <rPh sb="6" eb="7">
      <t>ショ</t>
    </rPh>
    <rPh sb="7" eb="9">
      <t>カンケイ</t>
    </rPh>
    <rPh sb="9" eb="11">
      <t>ジム</t>
    </rPh>
    <rPh sb="12" eb="14">
      <t>トウショ</t>
    </rPh>
    <rPh sb="14" eb="16">
      <t>ジム</t>
    </rPh>
    <phoneticPr fontId="2"/>
  </si>
  <si>
    <t>当初課税対象者の確認</t>
    <rPh sb="0" eb="2">
      <t>トウショ</t>
    </rPh>
    <rPh sb="2" eb="4">
      <t>カゼイ</t>
    </rPh>
    <rPh sb="4" eb="6">
      <t>タイショウ</t>
    </rPh>
    <rPh sb="6" eb="7">
      <t>シャ</t>
    </rPh>
    <rPh sb="8" eb="10">
      <t>カクニン</t>
    </rPh>
    <phoneticPr fontId="20"/>
  </si>
  <si>
    <t>当初データ到達状況の確認</t>
    <rPh sb="0" eb="2">
      <t>トウショ</t>
    </rPh>
    <rPh sb="5" eb="7">
      <t>トウタツ</t>
    </rPh>
    <rPh sb="7" eb="9">
      <t>ジョウキョウ</t>
    </rPh>
    <rPh sb="10" eb="12">
      <t>カクニン</t>
    </rPh>
    <phoneticPr fontId="20"/>
  </si>
  <si>
    <t>データ未到達自治体への連絡</t>
    <rPh sb="3" eb="6">
      <t>ミトウタツ</t>
    </rPh>
    <rPh sb="6" eb="9">
      <t>ジチタイ</t>
    </rPh>
    <rPh sb="11" eb="13">
      <t>レンラク</t>
    </rPh>
    <phoneticPr fontId="20"/>
  </si>
  <si>
    <t>税額決定通知書送付（所属宛て）</t>
    <rPh sb="0" eb="2">
      <t>ゼイガク</t>
    </rPh>
    <rPh sb="2" eb="4">
      <t>ケッテイ</t>
    </rPh>
    <rPh sb="4" eb="7">
      <t>ツウチショ</t>
    </rPh>
    <rPh sb="7" eb="9">
      <t>ソウフ</t>
    </rPh>
    <rPh sb="10" eb="12">
      <t>ショゾク</t>
    </rPh>
    <rPh sb="12" eb="13">
      <t>ア</t>
    </rPh>
    <phoneticPr fontId="2"/>
  </si>
  <si>
    <t>税額変更処理</t>
  </si>
  <si>
    <t>税額変更通知の受領</t>
    <rPh sb="0" eb="2">
      <t>ゼイガク</t>
    </rPh>
    <rPh sb="2" eb="4">
      <t>ヘンコウ</t>
    </rPh>
    <rPh sb="4" eb="6">
      <t>ツウチ</t>
    </rPh>
    <rPh sb="7" eb="9">
      <t>ジュリョウ</t>
    </rPh>
    <phoneticPr fontId="20"/>
  </si>
  <si>
    <t>管理表（Excel）の更新</t>
    <rPh sb="0" eb="2">
      <t>カンリ</t>
    </rPh>
    <rPh sb="2" eb="3">
      <t>ヒョウ</t>
    </rPh>
    <rPh sb="11" eb="13">
      <t>コウシン</t>
    </rPh>
    <phoneticPr fontId="20"/>
  </si>
  <si>
    <t>税額変更届を本人へ送付</t>
    <rPh sb="0" eb="2">
      <t>ゼイガク</t>
    </rPh>
    <rPh sb="2" eb="4">
      <t>ヘンコウ</t>
    </rPh>
    <rPh sb="4" eb="5">
      <t>トドケ</t>
    </rPh>
    <rPh sb="6" eb="8">
      <t>ホンニン</t>
    </rPh>
    <rPh sb="9" eb="11">
      <t>ソウフ</t>
    </rPh>
    <phoneticPr fontId="20"/>
  </si>
  <si>
    <t>新規採用者（常勤）の切替申請書の処理</t>
    <phoneticPr fontId="2"/>
  </si>
  <si>
    <t>内容確認、未提出者への電話連絡</t>
    <rPh sb="5" eb="9">
      <t>ミテイシュツシャ</t>
    </rPh>
    <rPh sb="11" eb="13">
      <t>デンワ</t>
    </rPh>
    <rPh sb="13" eb="15">
      <t>レンラク</t>
    </rPh>
    <phoneticPr fontId="2"/>
  </si>
  <si>
    <t>各自治体へ切替申請書の送付起案、発送</t>
    <rPh sb="0" eb="4">
      <t>カクジチタイ</t>
    </rPh>
    <rPh sb="5" eb="7">
      <t>キリカエ</t>
    </rPh>
    <rPh sb="7" eb="10">
      <t>シンセイショ</t>
    </rPh>
    <rPh sb="11" eb="13">
      <t>ソウフ</t>
    </rPh>
    <rPh sb="13" eb="15">
      <t>キアン</t>
    </rPh>
    <rPh sb="16" eb="18">
      <t>ハッソウ</t>
    </rPh>
    <phoneticPr fontId="20"/>
  </si>
  <si>
    <t>給与支払報告書及び特別徴収に係る異動届</t>
    <rPh sb="0" eb="2">
      <t>キュウヨ</t>
    </rPh>
    <rPh sb="2" eb="4">
      <t>シハライ</t>
    </rPh>
    <rPh sb="4" eb="6">
      <t>ホウコク</t>
    </rPh>
    <rPh sb="6" eb="7">
      <t>ショ</t>
    </rPh>
    <rPh sb="7" eb="8">
      <t>オヨ</t>
    </rPh>
    <rPh sb="9" eb="11">
      <t>トクベツ</t>
    </rPh>
    <rPh sb="11" eb="13">
      <t>チョウシュウ</t>
    </rPh>
    <rPh sb="14" eb="15">
      <t>カカ</t>
    </rPh>
    <rPh sb="16" eb="19">
      <t>イドウトドケ</t>
    </rPh>
    <phoneticPr fontId="20"/>
  </si>
  <si>
    <t>徴収区分変更者（復職者、年度末退職者、転出者）の確認</t>
    <rPh sb="0" eb="2">
      <t>チョウシュウ</t>
    </rPh>
    <rPh sb="2" eb="4">
      <t>クブン</t>
    </rPh>
    <rPh sb="4" eb="6">
      <t>ヘンコウ</t>
    </rPh>
    <rPh sb="6" eb="7">
      <t>シャ</t>
    </rPh>
    <rPh sb="24" eb="26">
      <t>カクニン</t>
    </rPh>
    <phoneticPr fontId="20"/>
  </si>
  <si>
    <t>異動届の作成</t>
    <rPh sb="0" eb="3">
      <t>イドウトドケ</t>
    </rPh>
    <rPh sb="4" eb="6">
      <t>サクセイ</t>
    </rPh>
    <phoneticPr fontId="20"/>
  </si>
  <si>
    <t>各自治体へ異動届の送付起案、発送</t>
    <rPh sb="0" eb="4">
      <t>カクジチタイ</t>
    </rPh>
    <rPh sb="5" eb="8">
      <t>イドウトドケ</t>
    </rPh>
    <rPh sb="9" eb="11">
      <t>ソウフ</t>
    </rPh>
    <rPh sb="11" eb="13">
      <t>キアン</t>
    </rPh>
    <rPh sb="14" eb="16">
      <t>ハッソウ</t>
    </rPh>
    <phoneticPr fontId="20"/>
  </si>
  <si>
    <t>月例処理</t>
    <rPh sb="0" eb="2">
      <t>ゲツレイ</t>
    </rPh>
    <rPh sb="2" eb="4">
      <t>ショリ</t>
    </rPh>
    <phoneticPr fontId="20"/>
  </si>
  <si>
    <t>控除不能者の確認</t>
    <rPh sb="0" eb="2">
      <t>コウジョ</t>
    </rPh>
    <rPh sb="2" eb="4">
      <t>フノウ</t>
    </rPh>
    <rPh sb="4" eb="5">
      <t>シャ</t>
    </rPh>
    <rPh sb="6" eb="8">
      <t>カクニン</t>
    </rPh>
    <phoneticPr fontId="20"/>
  </si>
  <si>
    <t>年末調整前処理</t>
    <rPh sb="0" eb="2">
      <t>ネンマツ</t>
    </rPh>
    <rPh sb="2" eb="4">
      <t>チョウセイ</t>
    </rPh>
    <rPh sb="4" eb="5">
      <t>マエ</t>
    </rPh>
    <rPh sb="5" eb="7">
      <t>ショリ</t>
    </rPh>
    <phoneticPr fontId="2"/>
  </si>
  <si>
    <t>年末調整対象者の抽出</t>
    <rPh sb="0" eb="2">
      <t>ネンマツ</t>
    </rPh>
    <rPh sb="2" eb="4">
      <t>チョウセイ</t>
    </rPh>
    <rPh sb="4" eb="7">
      <t>タイショウシャ</t>
    </rPh>
    <rPh sb="8" eb="10">
      <t>チュウシュツ</t>
    </rPh>
    <phoneticPr fontId="2"/>
  </si>
  <si>
    <t>税扶養情報等変更処理（年途中）※紙対応者分のみ</t>
    <rPh sb="0" eb="1">
      <t>ゼイ</t>
    </rPh>
    <rPh sb="1" eb="3">
      <t>フヨウ</t>
    </rPh>
    <rPh sb="3" eb="5">
      <t>ジョウホウ</t>
    </rPh>
    <rPh sb="5" eb="6">
      <t>トウ</t>
    </rPh>
    <rPh sb="6" eb="8">
      <t>ヘンコウ</t>
    </rPh>
    <rPh sb="8" eb="10">
      <t>ショリ</t>
    </rPh>
    <rPh sb="11" eb="12">
      <t>ネン</t>
    </rPh>
    <rPh sb="12" eb="14">
      <t>トチュウ</t>
    </rPh>
    <rPh sb="16" eb="17">
      <t>カミ</t>
    </rPh>
    <rPh sb="17" eb="19">
      <t>タイオウ</t>
    </rPh>
    <rPh sb="19" eb="20">
      <t>シャ</t>
    </rPh>
    <rPh sb="20" eb="21">
      <t>ブン</t>
    </rPh>
    <phoneticPr fontId="20"/>
  </si>
  <si>
    <t>申告書受付</t>
    <rPh sb="0" eb="3">
      <t>シンコクショ</t>
    </rPh>
    <rPh sb="3" eb="5">
      <t>ウケツケ</t>
    </rPh>
    <phoneticPr fontId="2"/>
  </si>
  <si>
    <t>記載内容、扶養親族等の要件確認</t>
    <rPh sb="0" eb="2">
      <t>キサイ</t>
    </rPh>
    <rPh sb="2" eb="4">
      <t>ナイヨウ</t>
    </rPh>
    <rPh sb="5" eb="7">
      <t>フヨウ</t>
    </rPh>
    <rPh sb="7" eb="9">
      <t>シンゾク</t>
    </rPh>
    <rPh sb="9" eb="10">
      <t>トウ</t>
    </rPh>
    <rPh sb="11" eb="13">
      <t>ヨウケン</t>
    </rPh>
    <rPh sb="13" eb="15">
      <t>カクニン</t>
    </rPh>
    <phoneticPr fontId="2"/>
  </si>
  <si>
    <t>前職の所得調査事務</t>
    <rPh sb="0" eb="1">
      <t>ゼン</t>
    </rPh>
    <rPh sb="1" eb="2">
      <t>ショク</t>
    </rPh>
    <rPh sb="3" eb="5">
      <t>ショトク</t>
    </rPh>
    <rPh sb="5" eb="7">
      <t>チョウサ</t>
    </rPh>
    <rPh sb="7" eb="9">
      <t>ジム</t>
    </rPh>
    <phoneticPr fontId="2"/>
  </si>
  <si>
    <t>支給情報の受領（他団体からの転入職員）</t>
    <rPh sb="0" eb="2">
      <t>シキュウ</t>
    </rPh>
    <rPh sb="2" eb="4">
      <t>ジョウホウ</t>
    </rPh>
    <rPh sb="5" eb="7">
      <t>ジュリョウ</t>
    </rPh>
    <rPh sb="8" eb="9">
      <t>タ</t>
    </rPh>
    <rPh sb="9" eb="11">
      <t>ダンタイ</t>
    </rPh>
    <rPh sb="14" eb="16">
      <t>テンニュウ</t>
    </rPh>
    <rPh sb="16" eb="18">
      <t>ショクイン</t>
    </rPh>
    <phoneticPr fontId="10"/>
  </si>
  <si>
    <t>前職源泉徴収票の内容を確認（新規・中途採用者）</t>
    <rPh sb="0" eb="1">
      <t>ゼン</t>
    </rPh>
    <rPh sb="1" eb="2">
      <t>ショク</t>
    </rPh>
    <rPh sb="2" eb="4">
      <t>ゲンセン</t>
    </rPh>
    <rPh sb="4" eb="6">
      <t>チョウシュウ</t>
    </rPh>
    <rPh sb="6" eb="7">
      <t>ヒョウ</t>
    </rPh>
    <rPh sb="8" eb="10">
      <t>ナイヨウ</t>
    </rPh>
    <rPh sb="11" eb="13">
      <t>カクニン</t>
    </rPh>
    <rPh sb="17" eb="19">
      <t>チュウト</t>
    </rPh>
    <phoneticPr fontId="10"/>
  </si>
  <si>
    <t>入力内容のダブルチェック</t>
    <rPh sb="0" eb="2">
      <t>ニュウリョク</t>
    </rPh>
    <rPh sb="2" eb="4">
      <t>ナイヨウ</t>
    </rPh>
    <phoneticPr fontId="2"/>
  </si>
  <si>
    <t>保険料控除申告書・配偶者特別控除申告書の配付・回収事務</t>
    <rPh sb="0" eb="3">
      <t>ホケンリョウ</t>
    </rPh>
    <rPh sb="3" eb="5">
      <t>コウジョ</t>
    </rPh>
    <rPh sb="5" eb="8">
      <t>シンコクショ</t>
    </rPh>
    <rPh sb="9" eb="12">
      <t>ハイグウシャ</t>
    </rPh>
    <rPh sb="12" eb="14">
      <t>トクベツ</t>
    </rPh>
    <rPh sb="14" eb="16">
      <t>コウジョ</t>
    </rPh>
    <rPh sb="16" eb="19">
      <t>シンコクショ</t>
    </rPh>
    <rPh sb="23" eb="25">
      <t>カイシュウ</t>
    </rPh>
    <rPh sb="25" eb="27">
      <t>ジム</t>
    </rPh>
    <phoneticPr fontId="10"/>
  </si>
  <si>
    <t>保険料控除申告書・配偶者控除申告書
印刷・仕分け・封入（紙申告分）</t>
    <rPh sb="0" eb="3">
      <t>ホケンリョウ</t>
    </rPh>
    <rPh sb="3" eb="5">
      <t>コウジョ</t>
    </rPh>
    <rPh sb="5" eb="8">
      <t>シンコクショ</t>
    </rPh>
    <rPh sb="18" eb="20">
      <t>インサツ</t>
    </rPh>
    <rPh sb="21" eb="23">
      <t>シワ</t>
    </rPh>
    <rPh sb="25" eb="27">
      <t>フウニュウ</t>
    </rPh>
    <rPh sb="28" eb="29">
      <t>カミ</t>
    </rPh>
    <rPh sb="29" eb="31">
      <t>シンコク</t>
    </rPh>
    <rPh sb="31" eb="32">
      <t>ブン</t>
    </rPh>
    <phoneticPr fontId="10"/>
  </si>
  <si>
    <t>保険料控除申告書・配偶者控除申告書受領（紙、電子）</t>
    <rPh sb="0" eb="3">
      <t>ホケンリョウ</t>
    </rPh>
    <rPh sb="3" eb="5">
      <t>コウジョ</t>
    </rPh>
    <rPh sb="5" eb="8">
      <t>シンコクショ</t>
    </rPh>
    <rPh sb="17" eb="19">
      <t>ジュリョウ</t>
    </rPh>
    <rPh sb="20" eb="21">
      <t>カミ</t>
    </rPh>
    <rPh sb="22" eb="24">
      <t>デンシ</t>
    </rPh>
    <phoneticPr fontId="20"/>
  </si>
  <si>
    <t>申告内容確認（点検1回目）</t>
    <rPh sb="0" eb="2">
      <t>シンコク</t>
    </rPh>
    <rPh sb="2" eb="4">
      <t>ナイヨウ</t>
    </rPh>
    <rPh sb="4" eb="6">
      <t>カクニン</t>
    </rPh>
    <rPh sb="7" eb="9">
      <t>テンケン</t>
    </rPh>
    <rPh sb="10" eb="12">
      <t>カイメ</t>
    </rPh>
    <phoneticPr fontId="20"/>
  </si>
  <si>
    <t>審査結果を管理用Excelに入力</t>
    <rPh sb="0" eb="2">
      <t>シンサ</t>
    </rPh>
    <rPh sb="2" eb="4">
      <t>ケッカ</t>
    </rPh>
    <rPh sb="5" eb="8">
      <t>カンリヨウ</t>
    </rPh>
    <rPh sb="14" eb="16">
      <t>ニュウリョク</t>
    </rPh>
    <phoneticPr fontId="20"/>
  </si>
  <si>
    <t>未提出者に連絡</t>
    <rPh sb="0" eb="3">
      <t>ミテイシュツ</t>
    </rPh>
    <rPh sb="3" eb="4">
      <t>シャ</t>
    </rPh>
    <rPh sb="5" eb="7">
      <t>レンラク</t>
    </rPh>
    <phoneticPr fontId="2"/>
  </si>
  <si>
    <t>住宅借入金等特別控除申告書の回収</t>
    <rPh sb="0" eb="2">
      <t>ジュウタク</t>
    </rPh>
    <rPh sb="2" eb="4">
      <t>カリイレ</t>
    </rPh>
    <rPh sb="4" eb="5">
      <t>キン</t>
    </rPh>
    <rPh sb="5" eb="6">
      <t>トウ</t>
    </rPh>
    <rPh sb="6" eb="8">
      <t>トクベツ</t>
    </rPh>
    <rPh sb="8" eb="10">
      <t>コウジョ</t>
    </rPh>
    <rPh sb="10" eb="13">
      <t>シンコクショ</t>
    </rPh>
    <rPh sb="14" eb="16">
      <t>カイシュウ</t>
    </rPh>
    <phoneticPr fontId="10"/>
  </si>
  <si>
    <t>住宅借入金等特別控除申告書の受領</t>
    <rPh sb="14" eb="16">
      <t>ジュリョウ</t>
    </rPh>
    <phoneticPr fontId="2"/>
  </si>
  <si>
    <t>扶養控除申告書の配布回収事務</t>
    <rPh sb="0" eb="2">
      <t>フヨウ</t>
    </rPh>
    <rPh sb="2" eb="4">
      <t>コウジョ</t>
    </rPh>
    <rPh sb="4" eb="7">
      <t>シンコクショ</t>
    </rPh>
    <rPh sb="8" eb="10">
      <t>ハイフ</t>
    </rPh>
    <rPh sb="10" eb="12">
      <t>カイシュウ</t>
    </rPh>
    <rPh sb="12" eb="14">
      <t>ジム</t>
    </rPh>
    <phoneticPr fontId="20"/>
  </si>
  <si>
    <t>扶養控除申告書印刷・仕分け・封入</t>
    <rPh sb="0" eb="2">
      <t>フヨウ</t>
    </rPh>
    <rPh sb="2" eb="4">
      <t>コウジョ</t>
    </rPh>
    <rPh sb="4" eb="7">
      <t>シンコクショ</t>
    </rPh>
    <rPh sb="7" eb="9">
      <t>インサツ</t>
    </rPh>
    <rPh sb="10" eb="12">
      <t>シワ</t>
    </rPh>
    <rPh sb="14" eb="16">
      <t>フウニュウ</t>
    </rPh>
    <phoneticPr fontId="20"/>
  </si>
  <si>
    <t>扶養控除申告書の受領（紙、電子）</t>
    <rPh sb="0" eb="2">
      <t>フヨウ</t>
    </rPh>
    <rPh sb="2" eb="4">
      <t>コウジョ</t>
    </rPh>
    <rPh sb="4" eb="7">
      <t>シンコクショ</t>
    </rPh>
    <rPh sb="8" eb="10">
      <t>ジュリョウ</t>
    </rPh>
    <rPh sb="11" eb="12">
      <t>カミ</t>
    </rPh>
    <rPh sb="13" eb="15">
      <t>デンシ</t>
    </rPh>
    <phoneticPr fontId="20"/>
  </si>
  <si>
    <t>申告内容の確認（点検1回目）</t>
    <rPh sb="0" eb="2">
      <t>シンコク</t>
    </rPh>
    <rPh sb="2" eb="4">
      <t>ナイヨウ</t>
    </rPh>
    <rPh sb="5" eb="7">
      <t>カクニン</t>
    </rPh>
    <phoneticPr fontId="20"/>
  </si>
  <si>
    <t>未提出者に連絡（申告書４つ）</t>
    <rPh sb="0" eb="4">
      <t>ミテイシュツシャ</t>
    </rPh>
    <rPh sb="5" eb="7">
      <t>レンラク</t>
    </rPh>
    <rPh sb="8" eb="11">
      <t>シンコクショ</t>
    </rPh>
    <phoneticPr fontId="2"/>
  </si>
  <si>
    <t>源泉徴収票の作成・配付</t>
    <rPh sb="0" eb="2">
      <t>ゲンセン</t>
    </rPh>
    <rPh sb="2" eb="4">
      <t>チョウシュウ</t>
    </rPh>
    <rPh sb="4" eb="5">
      <t>ヒョウ</t>
    </rPh>
    <rPh sb="6" eb="8">
      <t>サクセイ</t>
    </rPh>
    <phoneticPr fontId="10"/>
  </si>
  <si>
    <t>源泉徴収票（紙）を印刷・仕分け・封入　（所属宛て）</t>
    <rPh sb="0" eb="2">
      <t>ゲンセン</t>
    </rPh>
    <rPh sb="2" eb="4">
      <t>チョウシュウ</t>
    </rPh>
    <rPh sb="4" eb="5">
      <t>ヒョウ</t>
    </rPh>
    <rPh sb="6" eb="7">
      <t>カミ</t>
    </rPh>
    <rPh sb="9" eb="11">
      <t>インサツ</t>
    </rPh>
    <rPh sb="12" eb="14">
      <t>シワ</t>
    </rPh>
    <rPh sb="16" eb="18">
      <t>フウニュウ</t>
    </rPh>
    <rPh sb="20" eb="22">
      <t>ショゾク</t>
    </rPh>
    <rPh sb="22" eb="23">
      <t>ア</t>
    </rPh>
    <phoneticPr fontId="10"/>
  </si>
  <si>
    <t>封筒作成（所属宛て、自宅送付分、派遣先等）※退職者のみ</t>
    <rPh sb="0" eb="2">
      <t>フウトウ</t>
    </rPh>
    <rPh sb="2" eb="4">
      <t>サクセイ</t>
    </rPh>
    <rPh sb="5" eb="7">
      <t>ショゾク</t>
    </rPh>
    <rPh sb="7" eb="8">
      <t>ア</t>
    </rPh>
    <rPh sb="10" eb="12">
      <t>ジタク</t>
    </rPh>
    <rPh sb="12" eb="14">
      <t>ソウフ</t>
    </rPh>
    <rPh sb="14" eb="15">
      <t>ブン</t>
    </rPh>
    <rPh sb="16" eb="18">
      <t>ハケン</t>
    </rPh>
    <rPh sb="18" eb="19">
      <t>サキ</t>
    </rPh>
    <rPh sb="19" eb="20">
      <t>トウ</t>
    </rPh>
    <rPh sb="22" eb="24">
      <t>タイショク</t>
    </rPh>
    <rPh sb="24" eb="25">
      <t>シャ</t>
    </rPh>
    <phoneticPr fontId="10"/>
  </si>
  <si>
    <t>源泉徴収票送付　※退職者のみ</t>
    <rPh sb="0" eb="2">
      <t>ゲンセン</t>
    </rPh>
    <rPh sb="2" eb="5">
      <t>チョウシュウヒョウ</t>
    </rPh>
    <rPh sb="5" eb="7">
      <t>ソウフ</t>
    </rPh>
    <phoneticPr fontId="10"/>
  </si>
  <si>
    <t>通勤手当調査</t>
    <rPh sb="0" eb="2">
      <t>ツウキン</t>
    </rPh>
    <rPh sb="2" eb="4">
      <t>テアテ</t>
    </rPh>
    <rPh sb="4" eb="6">
      <t>チョウサ</t>
    </rPh>
    <phoneticPr fontId="2"/>
  </si>
  <si>
    <t>調査票の印刷</t>
    <rPh sb="0" eb="3">
      <t>チョウサヒョウ</t>
    </rPh>
    <rPh sb="4" eb="6">
      <t>インサツ</t>
    </rPh>
    <phoneticPr fontId="2"/>
  </si>
  <si>
    <t>各所属宛てに交換便で発送</t>
    <rPh sb="0" eb="3">
      <t>カクショゾク</t>
    </rPh>
    <rPh sb="3" eb="4">
      <t>ア</t>
    </rPh>
    <rPh sb="6" eb="8">
      <t>コウカン</t>
    </rPh>
    <rPh sb="8" eb="9">
      <t>ビン</t>
    </rPh>
    <rPh sb="10" eb="12">
      <t>ハッソウ</t>
    </rPh>
    <phoneticPr fontId="20"/>
  </si>
  <si>
    <t>職員毎の提出管理（未提出者に催促含む）</t>
    <rPh sb="0" eb="2">
      <t>ショクイン</t>
    </rPh>
    <rPh sb="2" eb="3">
      <t>マイ</t>
    </rPh>
    <rPh sb="4" eb="6">
      <t>テイシュツ</t>
    </rPh>
    <rPh sb="6" eb="8">
      <t>カンリ</t>
    </rPh>
    <rPh sb="14" eb="16">
      <t>サイソク</t>
    </rPh>
    <rPh sb="16" eb="17">
      <t>フク</t>
    </rPh>
    <phoneticPr fontId="20"/>
  </si>
  <si>
    <t>内容の確認(不備があった場合の対応含む。）</t>
    <rPh sb="0" eb="2">
      <t>ナイヨウ</t>
    </rPh>
    <rPh sb="3" eb="5">
      <t>カクニン</t>
    </rPh>
    <rPh sb="6" eb="8">
      <t>フビ</t>
    </rPh>
    <rPh sb="12" eb="14">
      <t>バアイ</t>
    </rPh>
    <rPh sb="15" eb="17">
      <t>タイオウ</t>
    </rPh>
    <rPh sb="17" eb="18">
      <t>フク</t>
    </rPh>
    <phoneticPr fontId="20"/>
  </si>
  <si>
    <t>住居手当調査</t>
    <rPh sb="0" eb="2">
      <t>ジュウキョ</t>
    </rPh>
    <rPh sb="2" eb="4">
      <t>テアテ</t>
    </rPh>
    <rPh sb="4" eb="6">
      <t>チョウサ</t>
    </rPh>
    <phoneticPr fontId="2"/>
  </si>
  <si>
    <t>扶養手当調査</t>
    <phoneticPr fontId="2"/>
  </si>
  <si>
    <t>通知文送付</t>
    <rPh sb="0" eb="3">
      <t>ツウチブン</t>
    </rPh>
    <rPh sb="3" eb="5">
      <t>ソウフ</t>
    </rPh>
    <phoneticPr fontId="10"/>
  </si>
  <si>
    <t>確認書類受領(提出管理及び未提出者に催促含む）</t>
    <rPh sb="0" eb="2">
      <t>カクニン</t>
    </rPh>
    <rPh sb="2" eb="4">
      <t>ショルイ</t>
    </rPh>
    <rPh sb="4" eb="6">
      <t>ジュリョウ</t>
    </rPh>
    <rPh sb="11" eb="12">
      <t>オヨ</t>
    </rPh>
    <phoneticPr fontId="20"/>
  </si>
  <si>
    <t>扶養要件確認(不備があった場合の対応含む。）</t>
    <phoneticPr fontId="2"/>
  </si>
  <si>
    <t>証明書発行事務（常勤・会計年度を含む）</t>
    <rPh sb="0" eb="3">
      <t>ショウメイショ</t>
    </rPh>
    <rPh sb="3" eb="5">
      <t>ハッコウ</t>
    </rPh>
    <rPh sb="5" eb="7">
      <t>ジム</t>
    </rPh>
    <rPh sb="8" eb="10">
      <t>ジョウキン</t>
    </rPh>
    <rPh sb="11" eb="13">
      <t>カイケイ</t>
    </rPh>
    <rPh sb="13" eb="15">
      <t>ネンド</t>
    </rPh>
    <rPh sb="16" eb="17">
      <t>フク</t>
    </rPh>
    <phoneticPr fontId="20"/>
  </si>
  <si>
    <t>本人宛て発送</t>
    <rPh sb="0" eb="2">
      <t>ホンニン</t>
    </rPh>
    <rPh sb="2" eb="3">
      <t>ア</t>
    </rPh>
    <rPh sb="4" eb="6">
      <t>ハッソウ</t>
    </rPh>
    <phoneticPr fontId="2"/>
  </si>
  <si>
    <t>4月1日採用者関係事務</t>
    <rPh sb="1" eb="2">
      <t>ガツ</t>
    </rPh>
    <rPh sb="3" eb="4">
      <t>ヒ</t>
    </rPh>
    <rPh sb="4" eb="7">
      <t>サイヨウシャ</t>
    </rPh>
    <rPh sb="7" eb="11">
      <t>カンケイジム</t>
    </rPh>
    <phoneticPr fontId="2"/>
  </si>
  <si>
    <t>年金加入期間等報告書取りまとめ</t>
    <rPh sb="7" eb="10">
      <t>ホウコクショ</t>
    </rPh>
    <rPh sb="10" eb="11">
      <t>ト</t>
    </rPh>
    <phoneticPr fontId="2"/>
  </si>
  <si>
    <t>関係書類の不備連絡</t>
  </si>
  <si>
    <t>都共済提出準備・送付</t>
    <rPh sb="0" eb="1">
      <t>ト</t>
    </rPh>
    <rPh sb="1" eb="3">
      <t>キョウサイ</t>
    </rPh>
    <rPh sb="3" eb="5">
      <t>テイシュツ</t>
    </rPh>
    <rPh sb="5" eb="7">
      <t>ジュンビ</t>
    </rPh>
    <rPh sb="8" eb="10">
      <t>ソウフ</t>
    </rPh>
    <phoneticPr fontId="0"/>
  </si>
  <si>
    <t>資格取得（一般組合員）</t>
    <rPh sb="5" eb="7">
      <t>イッパン</t>
    </rPh>
    <rPh sb="7" eb="10">
      <t>クミアイイン</t>
    </rPh>
    <phoneticPr fontId="2"/>
  </si>
  <si>
    <t>組合員資格取得届を受領</t>
    <rPh sb="0" eb="3">
      <t>クミアイイン</t>
    </rPh>
    <rPh sb="3" eb="5">
      <t>シカク</t>
    </rPh>
    <rPh sb="5" eb="7">
      <t>シュトク</t>
    </rPh>
    <rPh sb="7" eb="8">
      <t>トドケ</t>
    </rPh>
    <rPh sb="9" eb="11">
      <t>ジュリョウ</t>
    </rPh>
    <phoneticPr fontId="0"/>
  </si>
  <si>
    <t>資格取得届の氏名と住民票の氏名の確認</t>
    <rPh sb="0" eb="2">
      <t>シカク</t>
    </rPh>
    <rPh sb="2" eb="4">
      <t>シュトク</t>
    </rPh>
    <rPh sb="4" eb="5">
      <t>トドケ</t>
    </rPh>
    <rPh sb="6" eb="8">
      <t>シメイ</t>
    </rPh>
    <rPh sb="9" eb="12">
      <t>ジュウミンヒョウ</t>
    </rPh>
    <rPh sb="13" eb="15">
      <t>シメイ</t>
    </rPh>
    <rPh sb="16" eb="18">
      <t>カクニン</t>
    </rPh>
    <phoneticPr fontId="2"/>
  </si>
  <si>
    <t>関係書類の不備連絡（提出催促を含む）</t>
    <rPh sb="10" eb="12">
      <t>テイシュツ</t>
    </rPh>
    <rPh sb="12" eb="14">
      <t>サイソク</t>
    </rPh>
    <rPh sb="15" eb="16">
      <t>フク</t>
    </rPh>
    <phoneticPr fontId="26"/>
  </si>
  <si>
    <t>組合員番号を資格取得届に記入</t>
    <rPh sb="0" eb="3">
      <t>クミアイイン</t>
    </rPh>
    <rPh sb="3" eb="5">
      <t>バンゴウ</t>
    </rPh>
    <rPh sb="6" eb="8">
      <t>シカク</t>
    </rPh>
    <rPh sb="8" eb="10">
      <t>シュトク</t>
    </rPh>
    <rPh sb="10" eb="11">
      <t>トドケ</t>
    </rPh>
    <rPh sb="12" eb="14">
      <t>キニュウ</t>
    </rPh>
    <phoneticPr fontId="2"/>
  </si>
  <si>
    <t>資格取得届取りまとめ送付準備</t>
    <rPh sb="0" eb="4">
      <t>シカクシュトク</t>
    </rPh>
    <rPh sb="4" eb="5">
      <t>トドケ</t>
    </rPh>
    <rPh sb="5" eb="6">
      <t>ト</t>
    </rPh>
    <phoneticPr fontId="25"/>
  </si>
  <si>
    <t>共済組合員証の受取り、受領証作成、配付（窓口・交換便）</t>
    <rPh sb="0" eb="2">
      <t>キョウサイ</t>
    </rPh>
    <rPh sb="2" eb="4">
      <t>クミアイ</t>
    </rPh>
    <rPh sb="4" eb="5">
      <t>イン</t>
    </rPh>
    <rPh sb="5" eb="6">
      <t>ショウ</t>
    </rPh>
    <rPh sb="7" eb="9">
      <t>ウケト</t>
    </rPh>
    <rPh sb="11" eb="14">
      <t>ジュリョウショウ</t>
    </rPh>
    <rPh sb="14" eb="16">
      <t>サクセイ</t>
    </rPh>
    <rPh sb="17" eb="19">
      <t>ハイフ</t>
    </rPh>
    <phoneticPr fontId="0"/>
  </si>
  <si>
    <t>原票・届書ファイリング</t>
    <rPh sb="0" eb="2">
      <t>ゲンピョウ</t>
    </rPh>
    <rPh sb="3" eb="4">
      <t>トドケ</t>
    </rPh>
    <rPh sb="4" eb="5">
      <t>ショ</t>
    </rPh>
    <phoneticPr fontId="2"/>
  </si>
  <si>
    <t>資格取得（短期組合員）</t>
    <rPh sb="5" eb="7">
      <t>タンキ</t>
    </rPh>
    <rPh sb="7" eb="10">
      <t>クミアイイン</t>
    </rPh>
    <phoneticPr fontId="2"/>
  </si>
  <si>
    <t>人事給与システムから対象者を抽出・名簿作成（会計年度任用職員）</t>
    <rPh sb="0" eb="2">
      <t>ジンジ</t>
    </rPh>
    <rPh sb="2" eb="4">
      <t>キュウヨ</t>
    </rPh>
    <rPh sb="10" eb="12">
      <t>タイショウ</t>
    </rPh>
    <rPh sb="12" eb="13">
      <t>シャ</t>
    </rPh>
    <rPh sb="14" eb="16">
      <t>チュウシュツ</t>
    </rPh>
    <rPh sb="17" eb="19">
      <t>メイボ</t>
    </rPh>
    <rPh sb="19" eb="21">
      <t>サクセイ</t>
    </rPh>
    <rPh sb="22" eb="30">
      <t>カイケイネンドニンヨウショクイン</t>
    </rPh>
    <phoneticPr fontId="2"/>
  </si>
  <si>
    <t>組合員資格取得届（住民票を含む）を受領</t>
    <rPh sb="0" eb="3">
      <t>クミアイイン</t>
    </rPh>
    <rPh sb="3" eb="5">
      <t>シカク</t>
    </rPh>
    <rPh sb="5" eb="7">
      <t>シュトク</t>
    </rPh>
    <rPh sb="7" eb="8">
      <t>トドケ</t>
    </rPh>
    <rPh sb="9" eb="12">
      <t>ジュウミンヒョウ</t>
    </rPh>
    <rPh sb="13" eb="14">
      <t>フク</t>
    </rPh>
    <rPh sb="17" eb="19">
      <t>ジュリョウ</t>
    </rPh>
    <phoneticPr fontId="25"/>
  </si>
  <si>
    <t>関係書類の不備連絡（提出催促を含む）</t>
    <rPh sb="10" eb="12">
      <t>テイシュツ</t>
    </rPh>
    <rPh sb="12" eb="14">
      <t>サイソク</t>
    </rPh>
    <rPh sb="15" eb="16">
      <t>フク</t>
    </rPh>
    <phoneticPr fontId="2"/>
  </si>
  <si>
    <t>組合員番号附番</t>
    <rPh sb="0" eb="3">
      <t>クミアイイン</t>
    </rPh>
    <rPh sb="3" eb="5">
      <t>バンゴウ</t>
    </rPh>
    <rPh sb="5" eb="7">
      <t>フバン</t>
    </rPh>
    <phoneticPr fontId="2"/>
  </si>
  <si>
    <t>組合員番号を人事給与システムに入力</t>
    <rPh sb="0" eb="2">
      <t>クミアイ</t>
    </rPh>
    <rPh sb="2" eb="3">
      <t>イン</t>
    </rPh>
    <rPh sb="3" eb="5">
      <t>バンゴウ</t>
    </rPh>
    <rPh sb="6" eb="8">
      <t>ジンジ</t>
    </rPh>
    <rPh sb="8" eb="10">
      <t>キュウヨ</t>
    </rPh>
    <rPh sb="15" eb="17">
      <t>ニュウリョク</t>
    </rPh>
    <phoneticPr fontId="2"/>
  </si>
  <si>
    <t>共済組合員証の受取り、受領証作成、配付（窓口・交換便）</t>
    <rPh sb="0" eb="2">
      <t>キョウサイ</t>
    </rPh>
    <rPh sb="2" eb="4">
      <t>クミアイ</t>
    </rPh>
    <rPh sb="4" eb="5">
      <t>イン</t>
    </rPh>
    <rPh sb="5" eb="6">
      <t>ショウ</t>
    </rPh>
    <rPh sb="7" eb="9">
      <t>ウケト</t>
    </rPh>
    <rPh sb="11" eb="14">
      <t>ジュリョウショウ</t>
    </rPh>
    <rPh sb="14" eb="16">
      <t>サクセイ</t>
    </rPh>
    <rPh sb="17" eb="19">
      <t>ハイフ</t>
    </rPh>
    <rPh sb="20" eb="22">
      <t>マドグチ</t>
    </rPh>
    <rPh sb="23" eb="25">
      <t>コウカン</t>
    </rPh>
    <rPh sb="25" eb="26">
      <t>ビン</t>
    </rPh>
    <phoneticPr fontId="25"/>
  </si>
  <si>
    <t>共済掛金控除確認</t>
    <rPh sb="0" eb="2">
      <t>キョウサイ</t>
    </rPh>
    <rPh sb="2" eb="4">
      <t>カケキン</t>
    </rPh>
    <rPh sb="4" eb="6">
      <t>コウジョ</t>
    </rPh>
    <rPh sb="6" eb="8">
      <t>カクニン</t>
    </rPh>
    <phoneticPr fontId="2"/>
  </si>
  <si>
    <t>資格喪失（年度途中）（一般組合員）</t>
    <rPh sb="0" eb="4">
      <t>シカクソウシツ</t>
    </rPh>
    <rPh sb="5" eb="7">
      <t>ネンド</t>
    </rPh>
    <rPh sb="7" eb="9">
      <t>トチュウ</t>
    </rPh>
    <rPh sb="11" eb="13">
      <t>イッパン</t>
    </rPh>
    <rPh sb="13" eb="16">
      <t>クミアイイン</t>
    </rPh>
    <phoneticPr fontId="26"/>
  </si>
  <si>
    <t>喪失関係書類取りまとめ</t>
    <rPh sb="0" eb="6">
      <t>ソウシツカンケイショルイ</t>
    </rPh>
    <rPh sb="6" eb="7">
      <t>ト</t>
    </rPh>
    <phoneticPr fontId="0"/>
  </si>
  <si>
    <t>通知（任継案内含む）送付（交換便又は郵送）</t>
    <rPh sb="3" eb="5">
      <t>ニンケイ</t>
    </rPh>
    <rPh sb="5" eb="7">
      <t>アンナイ</t>
    </rPh>
    <rPh sb="7" eb="8">
      <t>フク</t>
    </rPh>
    <phoneticPr fontId="26"/>
  </si>
  <si>
    <t>届書類受付・保険証回収</t>
    <rPh sb="0" eb="1">
      <t>トドケ</t>
    </rPh>
    <rPh sb="1" eb="3">
      <t>ショルイ</t>
    </rPh>
    <rPh sb="3" eb="5">
      <t>ウケツケ</t>
    </rPh>
    <phoneticPr fontId="0"/>
  </si>
  <si>
    <t>資格喪失届提出準備（保険証のコピー）</t>
    <rPh sb="0" eb="2">
      <t>シカク</t>
    </rPh>
    <rPh sb="2" eb="4">
      <t>ソウシツ</t>
    </rPh>
    <rPh sb="4" eb="5">
      <t>トドケ</t>
    </rPh>
    <rPh sb="5" eb="7">
      <t>テイシュツ</t>
    </rPh>
    <rPh sb="7" eb="9">
      <t>ジュンビ</t>
    </rPh>
    <rPh sb="10" eb="13">
      <t>ホケンショウ</t>
    </rPh>
    <phoneticPr fontId="2"/>
  </si>
  <si>
    <t>原票の引き抜き</t>
    <rPh sb="0" eb="1">
      <t>ゲン</t>
    </rPh>
    <rPh sb="1" eb="2">
      <t>ヒョウ</t>
    </rPh>
    <rPh sb="3" eb="4">
      <t>ヒ</t>
    </rPh>
    <rPh sb="5" eb="6">
      <t>ヌ</t>
    </rPh>
    <phoneticPr fontId="0"/>
  </si>
  <si>
    <t>資格喪失（年度末）（一般組合員）</t>
    <rPh sb="10" eb="12">
      <t>イッパン</t>
    </rPh>
    <phoneticPr fontId="0"/>
  </si>
  <si>
    <t>通知送付（交換便又は郵送）</t>
    <phoneticPr fontId="2"/>
  </si>
  <si>
    <t>通知（任継案内含む）送付（交換便又は郵送）</t>
    <rPh sb="0" eb="2">
      <t>ツウチ</t>
    </rPh>
    <rPh sb="3" eb="5">
      <t>ニンケイ</t>
    </rPh>
    <rPh sb="5" eb="7">
      <t>アンナイ</t>
    </rPh>
    <rPh sb="7" eb="8">
      <t>フク</t>
    </rPh>
    <rPh sb="10" eb="12">
      <t>ソウフ</t>
    </rPh>
    <rPh sb="13" eb="15">
      <t>コウカン</t>
    </rPh>
    <rPh sb="15" eb="16">
      <t>ビン</t>
    </rPh>
    <rPh sb="16" eb="17">
      <t>マタ</t>
    </rPh>
    <rPh sb="18" eb="20">
      <t>ユウソウ</t>
    </rPh>
    <phoneticPr fontId="26"/>
  </si>
  <si>
    <t>定年退職資格喪失・再任用フルタイム資格取得届作成</t>
    <rPh sb="0" eb="2">
      <t>テイネン</t>
    </rPh>
    <rPh sb="2" eb="4">
      <t>タイショク</t>
    </rPh>
    <rPh sb="4" eb="6">
      <t>シカク</t>
    </rPh>
    <rPh sb="6" eb="8">
      <t>ソウシツ</t>
    </rPh>
    <rPh sb="9" eb="12">
      <t>サイニンヨウ</t>
    </rPh>
    <rPh sb="17" eb="19">
      <t>シカク</t>
    </rPh>
    <rPh sb="19" eb="21">
      <t>シュトク</t>
    </rPh>
    <rPh sb="21" eb="22">
      <t>トドケ</t>
    </rPh>
    <rPh sb="22" eb="24">
      <t>サクセイ</t>
    </rPh>
    <phoneticPr fontId="0"/>
  </si>
  <si>
    <t>資格喪失届受付・確認</t>
    <rPh sb="0" eb="5">
      <t>シカクソウシツトドケ</t>
    </rPh>
    <rPh sb="5" eb="7">
      <t>ウケツケ</t>
    </rPh>
    <rPh sb="8" eb="10">
      <t>カクニン</t>
    </rPh>
    <phoneticPr fontId="0"/>
  </si>
  <si>
    <t>保険証回収</t>
    <rPh sb="0" eb="3">
      <t>ホケンショウ</t>
    </rPh>
    <rPh sb="3" eb="5">
      <t>カイシュウ</t>
    </rPh>
    <phoneticPr fontId="26"/>
  </si>
  <si>
    <t>関係書類の不備連絡（提出催促を含む）</t>
  </si>
  <si>
    <t>共済組合への提出準備（保険証のコピー）</t>
    <rPh sb="0" eb="2">
      <t>キョウサイ</t>
    </rPh>
    <rPh sb="2" eb="4">
      <t>クミアイ</t>
    </rPh>
    <rPh sb="6" eb="8">
      <t>テイシュツ</t>
    </rPh>
    <rPh sb="8" eb="10">
      <t>ジュンビ</t>
    </rPh>
    <rPh sb="11" eb="14">
      <t>ホケンショウ</t>
    </rPh>
    <phoneticPr fontId="0"/>
  </si>
  <si>
    <t>資格喪失（年度途中）（短期組合員）</t>
    <rPh sb="0" eb="4">
      <t>シカクソウシツ</t>
    </rPh>
    <rPh sb="5" eb="7">
      <t>ネンド</t>
    </rPh>
    <rPh sb="7" eb="9">
      <t>トチュウ</t>
    </rPh>
    <rPh sb="11" eb="12">
      <t>タン</t>
    </rPh>
    <rPh sb="12" eb="13">
      <t>キ</t>
    </rPh>
    <rPh sb="13" eb="16">
      <t>クミアイイン</t>
    </rPh>
    <phoneticPr fontId="2"/>
  </si>
  <si>
    <t>喪失者の抽出（会計年度任用職員）</t>
    <rPh sb="0" eb="3">
      <t>ソウシツシャ</t>
    </rPh>
    <rPh sb="4" eb="6">
      <t>チュウシュツ</t>
    </rPh>
    <rPh sb="7" eb="15">
      <t>カイケイネンドニンヨウショクイン</t>
    </rPh>
    <phoneticPr fontId="25"/>
  </si>
  <si>
    <t>通知送付（交換便又は郵送）</t>
    <rPh sb="0" eb="2">
      <t>ツウチ</t>
    </rPh>
    <rPh sb="2" eb="4">
      <t>ソウフ</t>
    </rPh>
    <rPh sb="5" eb="9">
      <t>コウカンビンマタ</t>
    </rPh>
    <rPh sb="10" eb="12">
      <t>ユウソウ</t>
    </rPh>
    <phoneticPr fontId="25"/>
  </si>
  <si>
    <t>保険証回収</t>
    <phoneticPr fontId="2"/>
  </si>
  <si>
    <t>関係書類の不備連絡（提出催促を含む）</t>
    <phoneticPr fontId="2"/>
  </si>
  <si>
    <t>資格喪失届作成</t>
    <rPh sb="0" eb="2">
      <t>シカク</t>
    </rPh>
    <rPh sb="2" eb="4">
      <t>ソウシツ</t>
    </rPh>
    <rPh sb="4" eb="5">
      <t>トドケ</t>
    </rPh>
    <rPh sb="5" eb="7">
      <t>サクセイ</t>
    </rPh>
    <phoneticPr fontId="2"/>
  </si>
  <si>
    <t>資格喪失（年度末）（短期組合員）</t>
    <rPh sb="0" eb="4">
      <t>シカクソウシツ</t>
    </rPh>
    <rPh sb="5" eb="7">
      <t>ネンド</t>
    </rPh>
    <rPh sb="7" eb="8">
      <t>マツ</t>
    </rPh>
    <rPh sb="10" eb="11">
      <t>タン</t>
    </rPh>
    <rPh sb="11" eb="12">
      <t>キ</t>
    </rPh>
    <rPh sb="12" eb="15">
      <t>クミアイイン</t>
    </rPh>
    <phoneticPr fontId="2"/>
  </si>
  <si>
    <t>喪失者の抽出（再任用・会計年度任用職員）</t>
    <rPh sb="0" eb="3">
      <t>ソウシツシャ</t>
    </rPh>
    <rPh sb="4" eb="6">
      <t>チュウシュツ</t>
    </rPh>
    <rPh sb="7" eb="10">
      <t>サイニンヨウ</t>
    </rPh>
    <rPh sb="11" eb="19">
      <t>カイケイネンドニンヨウショクイン</t>
    </rPh>
    <phoneticPr fontId="25"/>
  </si>
  <si>
    <t>送付準備（通知印刷・交換便封筒・ラベル作成等）</t>
    <rPh sb="0" eb="2">
      <t>ソウフ</t>
    </rPh>
    <rPh sb="2" eb="4">
      <t>ジュンビ</t>
    </rPh>
    <rPh sb="5" eb="7">
      <t>ツウチ</t>
    </rPh>
    <rPh sb="7" eb="9">
      <t>インサツ</t>
    </rPh>
    <rPh sb="10" eb="12">
      <t>コウカン</t>
    </rPh>
    <rPh sb="12" eb="13">
      <t>ビン</t>
    </rPh>
    <rPh sb="13" eb="15">
      <t>フウトウ</t>
    </rPh>
    <rPh sb="19" eb="21">
      <t>サクセイ</t>
    </rPh>
    <rPh sb="21" eb="22">
      <t>トウ</t>
    </rPh>
    <phoneticPr fontId="0"/>
  </si>
  <si>
    <t>通知送付（交換便又は郵送）</t>
    <rPh sb="0" eb="2">
      <t>ツウチ</t>
    </rPh>
    <rPh sb="2" eb="4">
      <t>ソウフ</t>
    </rPh>
    <rPh sb="5" eb="7">
      <t>コウカン</t>
    </rPh>
    <rPh sb="7" eb="8">
      <t>ビン</t>
    </rPh>
    <rPh sb="8" eb="9">
      <t>マタ</t>
    </rPh>
    <rPh sb="10" eb="12">
      <t>ユウソウ</t>
    </rPh>
    <phoneticPr fontId="25"/>
  </si>
  <si>
    <t>保険証回収</t>
    <rPh sb="0" eb="3">
      <t>ホケンショウ</t>
    </rPh>
    <rPh sb="3" eb="5">
      <t>カイシュウ</t>
    </rPh>
    <phoneticPr fontId="25"/>
  </si>
  <si>
    <t>資格喪失予定日一括変更届作成</t>
    <rPh sb="0" eb="2">
      <t>シカク</t>
    </rPh>
    <rPh sb="2" eb="4">
      <t>ソウシツ</t>
    </rPh>
    <rPh sb="4" eb="6">
      <t>ヨテイ</t>
    </rPh>
    <rPh sb="6" eb="7">
      <t>ビ</t>
    </rPh>
    <rPh sb="7" eb="9">
      <t>イッカツ</t>
    </rPh>
    <rPh sb="9" eb="12">
      <t>ヘンコウトドケ</t>
    </rPh>
    <rPh sb="12" eb="14">
      <t>サクセイ</t>
    </rPh>
    <phoneticPr fontId="2"/>
  </si>
  <si>
    <t>共済組合への提出準備（保険証のコピー）</t>
    <rPh sb="0" eb="2">
      <t>キョウサイ</t>
    </rPh>
    <rPh sb="2" eb="4">
      <t>クミアイ</t>
    </rPh>
    <rPh sb="6" eb="8">
      <t>テイシュツ</t>
    </rPh>
    <rPh sb="8" eb="10">
      <t>ジュンビ</t>
    </rPh>
    <rPh sb="11" eb="14">
      <t>ホケンショウ</t>
    </rPh>
    <phoneticPr fontId="2"/>
  </si>
  <si>
    <t>任意継続事務（年度途中）（一般組合員）</t>
    <rPh sb="7" eb="9">
      <t>ネンド</t>
    </rPh>
    <rPh sb="9" eb="11">
      <t>トチュウ</t>
    </rPh>
    <rPh sb="13" eb="15">
      <t>イッパン</t>
    </rPh>
    <rPh sb="15" eb="18">
      <t>クミアイイン</t>
    </rPh>
    <phoneticPr fontId="2"/>
  </si>
  <si>
    <t>案内送付（掛金の試算含む）</t>
    <rPh sb="0" eb="2">
      <t>アンナイ</t>
    </rPh>
    <rPh sb="2" eb="4">
      <t>ソウフ</t>
    </rPh>
    <phoneticPr fontId="26"/>
  </si>
  <si>
    <t>申請書受領・確認・共済組合への提出準備</t>
    <rPh sb="0" eb="3">
      <t>シンセイショ</t>
    </rPh>
    <rPh sb="3" eb="5">
      <t>ジュリョウ</t>
    </rPh>
    <rPh sb="6" eb="8">
      <t>カクニン</t>
    </rPh>
    <rPh sb="9" eb="11">
      <t>キョウサイ</t>
    </rPh>
    <rPh sb="11" eb="13">
      <t>クミアイ</t>
    </rPh>
    <rPh sb="15" eb="17">
      <t>テイシュツ</t>
    </rPh>
    <rPh sb="17" eb="19">
      <t>ジュンビ</t>
    </rPh>
    <phoneticPr fontId="0"/>
  </si>
  <si>
    <t>保険証受領・掛金払込書送付・保険証配付</t>
    <rPh sb="0" eb="3">
      <t>ホケンショウ</t>
    </rPh>
    <rPh sb="3" eb="5">
      <t>ジュリョウ</t>
    </rPh>
    <rPh sb="6" eb="8">
      <t>カケキン</t>
    </rPh>
    <rPh sb="8" eb="10">
      <t>ハライコミ</t>
    </rPh>
    <rPh sb="10" eb="11">
      <t>ショ</t>
    </rPh>
    <rPh sb="11" eb="13">
      <t>ソウフ</t>
    </rPh>
    <rPh sb="14" eb="17">
      <t>ホケンショウ</t>
    </rPh>
    <phoneticPr fontId="0"/>
  </si>
  <si>
    <t>任意継続事務（年度途中）（短期組合員）</t>
    <rPh sb="7" eb="9">
      <t>ネンド</t>
    </rPh>
    <rPh sb="9" eb="11">
      <t>トチュウ</t>
    </rPh>
    <rPh sb="13" eb="15">
      <t>タンキ</t>
    </rPh>
    <rPh sb="15" eb="18">
      <t>クミアイイン</t>
    </rPh>
    <phoneticPr fontId="2"/>
  </si>
  <si>
    <t>案内送付（掛金の試算含む）</t>
    <rPh sb="0" eb="2">
      <t>アンナイ</t>
    </rPh>
    <rPh sb="2" eb="4">
      <t>ソウフ</t>
    </rPh>
    <phoneticPr fontId="2"/>
  </si>
  <si>
    <t>申請書受領・確認・共済組合への提出準備</t>
    <rPh sb="0" eb="3">
      <t>シンセイショ</t>
    </rPh>
    <rPh sb="3" eb="5">
      <t>ジュリョウ</t>
    </rPh>
    <rPh sb="6" eb="8">
      <t>カクニン</t>
    </rPh>
    <rPh sb="9" eb="11">
      <t>キョウサイ</t>
    </rPh>
    <rPh sb="11" eb="13">
      <t>クミアイ</t>
    </rPh>
    <rPh sb="15" eb="17">
      <t>テイシュツ</t>
    </rPh>
    <rPh sb="17" eb="19">
      <t>ジュンビ</t>
    </rPh>
    <phoneticPr fontId="2"/>
  </si>
  <si>
    <t>保険証受領・掛金払込書送付・保険証配付</t>
    <rPh sb="0" eb="3">
      <t>ホケンショウ</t>
    </rPh>
    <rPh sb="3" eb="5">
      <t>ジュリョウ</t>
    </rPh>
    <rPh sb="6" eb="8">
      <t>カケキン</t>
    </rPh>
    <rPh sb="8" eb="10">
      <t>ハライコミ</t>
    </rPh>
    <rPh sb="10" eb="11">
      <t>ショ</t>
    </rPh>
    <rPh sb="11" eb="13">
      <t>ソウフ</t>
    </rPh>
    <rPh sb="14" eb="17">
      <t>ホケンショウ</t>
    </rPh>
    <phoneticPr fontId="2"/>
  </si>
  <si>
    <t>任意継続事務（年度末）（一般・短期）</t>
    <rPh sb="0" eb="2">
      <t>ニンイ</t>
    </rPh>
    <rPh sb="2" eb="4">
      <t>ケイゾク</t>
    </rPh>
    <rPh sb="4" eb="6">
      <t>ジム</t>
    </rPh>
    <rPh sb="7" eb="9">
      <t>ネンド</t>
    </rPh>
    <rPh sb="9" eb="10">
      <t>マツ</t>
    </rPh>
    <rPh sb="12" eb="14">
      <t>イッパン</t>
    </rPh>
    <rPh sb="15" eb="17">
      <t>タンキ</t>
    </rPh>
    <phoneticPr fontId="2"/>
  </si>
  <si>
    <t>掛金試算</t>
    <rPh sb="0" eb="2">
      <t>カケキン</t>
    </rPh>
    <rPh sb="2" eb="4">
      <t>シサン</t>
    </rPh>
    <phoneticPr fontId="0"/>
  </si>
  <si>
    <t>申請書受領・確認・共済組合への提出準備</t>
    <phoneticPr fontId="2"/>
  </si>
  <si>
    <t>保険証受領・掛金払込書送付・保険証配付</t>
    <phoneticPr fontId="2"/>
  </si>
  <si>
    <t>扶養認定（一般組合員）</t>
    <rPh sb="0" eb="2">
      <t>フヨウ</t>
    </rPh>
    <rPh sb="2" eb="4">
      <t>ニンテイ</t>
    </rPh>
    <rPh sb="5" eb="7">
      <t>イッパン</t>
    </rPh>
    <rPh sb="7" eb="10">
      <t>クミアイイン</t>
    </rPh>
    <phoneticPr fontId="2"/>
  </si>
  <si>
    <t>案内送付（窓口含む）</t>
    <rPh sb="0" eb="4">
      <t>アンナイソウフ</t>
    </rPh>
    <rPh sb="5" eb="7">
      <t>マドグチ</t>
    </rPh>
    <rPh sb="7" eb="8">
      <t>フク</t>
    </rPh>
    <phoneticPr fontId="2"/>
  </si>
  <si>
    <t>書類受領（窓口・交換便）</t>
    <rPh sb="0" eb="2">
      <t>ショルイ</t>
    </rPh>
    <rPh sb="2" eb="4">
      <t>ジュリョウ</t>
    </rPh>
    <rPh sb="5" eb="7">
      <t>マドグチ</t>
    </rPh>
    <rPh sb="8" eb="10">
      <t>コウカン</t>
    </rPh>
    <rPh sb="10" eb="11">
      <t>ビン</t>
    </rPh>
    <phoneticPr fontId="2"/>
  </si>
  <si>
    <t>関係書類の不備連絡</t>
    <rPh sb="0" eb="2">
      <t>カンケイ</t>
    </rPh>
    <rPh sb="2" eb="4">
      <t>ショルイ</t>
    </rPh>
    <rPh sb="5" eb="7">
      <t>フビ</t>
    </rPh>
    <rPh sb="7" eb="9">
      <t>レンラク</t>
    </rPh>
    <phoneticPr fontId="2"/>
  </si>
  <si>
    <t>被扶養者組合員証の受取り、受領証作成</t>
    <rPh sb="0" eb="4">
      <t>ヒフヨウシャ</t>
    </rPh>
    <rPh sb="4" eb="7">
      <t>クミアイイン</t>
    </rPh>
    <rPh sb="7" eb="8">
      <t>ショウ</t>
    </rPh>
    <rPh sb="9" eb="11">
      <t>ウケト</t>
    </rPh>
    <rPh sb="13" eb="16">
      <t>ジュリョウショウ</t>
    </rPh>
    <rPh sb="16" eb="18">
      <t>サクセイ</t>
    </rPh>
    <phoneticPr fontId="2"/>
  </si>
  <si>
    <t>被扶養者組合員証の配付（窓口・交換便）</t>
    <rPh sb="9" eb="11">
      <t>ハイフ</t>
    </rPh>
    <rPh sb="12" eb="14">
      <t>マドグチ</t>
    </rPh>
    <rPh sb="15" eb="17">
      <t>コウカン</t>
    </rPh>
    <rPh sb="17" eb="18">
      <t>ビン</t>
    </rPh>
    <phoneticPr fontId="2"/>
  </si>
  <si>
    <t>関係書類に原票添付等書類送付準備</t>
    <rPh sb="0" eb="2">
      <t>カンケイ</t>
    </rPh>
    <rPh sb="2" eb="4">
      <t>ショルイ</t>
    </rPh>
    <rPh sb="5" eb="7">
      <t>ゲンピョウ</t>
    </rPh>
    <rPh sb="7" eb="9">
      <t>テンプ</t>
    </rPh>
    <rPh sb="9" eb="10">
      <t>トウ</t>
    </rPh>
    <rPh sb="10" eb="12">
      <t>ショルイ</t>
    </rPh>
    <rPh sb="12" eb="14">
      <t>ソウフ</t>
    </rPh>
    <rPh sb="14" eb="16">
      <t>ジュンビ</t>
    </rPh>
    <phoneticPr fontId="2"/>
  </si>
  <si>
    <t xml:space="preserve">扶養認定（短期組合員）
</t>
    <rPh sb="0" eb="2">
      <t>フヨウ</t>
    </rPh>
    <rPh sb="2" eb="4">
      <t>ニンテイ</t>
    </rPh>
    <rPh sb="5" eb="7">
      <t>タンキ</t>
    </rPh>
    <rPh sb="7" eb="9">
      <t>クミアイ</t>
    </rPh>
    <rPh sb="9" eb="10">
      <t>イン</t>
    </rPh>
    <phoneticPr fontId="2"/>
  </si>
  <si>
    <t>関係書類に原票添付等書類送付準備</t>
    <rPh sb="0" eb="2">
      <t>カンケイ</t>
    </rPh>
    <rPh sb="2" eb="4">
      <t>ショルイ</t>
    </rPh>
    <rPh sb="5" eb="7">
      <t>ゲンピョウ</t>
    </rPh>
    <rPh sb="7" eb="9">
      <t>テンプ</t>
    </rPh>
    <rPh sb="9" eb="10">
      <t>トウ</t>
    </rPh>
    <rPh sb="10" eb="12">
      <t>ショルイ</t>
    </rPh>
    <rPh sb="12" eb="14">
      <t>ソウフ</t>
    </rPh>
    <rPh sb="14" eb="16">
      <t>ジュンビ</t>
    </rPh>
    <phoneticPr fontId="27"/>
  </si>
  <si>
    <t>扶養抹消（一般組合員）</t>
    <rPh sb="0" eb="2">
      <t>フヨウ</t>
    </rPh>
    <rPh sb="2" eb="4">
      <t>マッショウ</t>
    </rPh>
    <rPh sb="5" eb="7">
      <t>イッパン</t>
    </rPh>
    <rPh sb="7" eb="10">
      <t>クミアイイン</t>
    </rPh>
    <phoneticPr fontId="2"/>
  </si>
  <si>
    <t>書類確認</t>
    <rPh sb="0" eb="2">
      <t>ショルイ</t>
    </rPh>
    <rPh sb="2" eb="4">
      <t>カクニン</t>
    </rPh>
    <phoneticPr fontId="2"/>
  </si>
  <si>
    <t>保険証回収</t>
  </si>
  <si>
    <t>扶養抹消（短期組合員）</t>
    <rPh sb="0" eb="2">
      <t>フヨウ</t>
    </rPh>
    <rPh sb="2" eb="4">
      <t>マッショウ</t>
    </rPh>
    <rPh sb="5" eb="7">
      <t>タンキ</t>
    </rPh>
    <rPh sb="7" eb="10">
      <t>クミアイイン</t>
    </rPh>
    <phoneticPr fontId="2"/>
  </si>
  <si>
    <t>保険証回収</t>
    <rPh sb="0" eb="3">
      <t>ホケンショウ</t>
    </rPh>
    <rPh sb="3" eb="5">
      <t>カイシュウ</t>
    </rPh>
    <phoneticPr fontId="2"/>
  </si>
  <si>
    <t>扶養延長（一般組合員）</t>
    <rPh sb="0" eb="2">
      <t>フヨウ</t>
    </rPh>
    <rPh sb="2" eb="4">
      <t>エンチョウ</t>
    </rPh>
    <rPh sb="5" eb="7">
      <t>イッパン</t>
    </rPh>
    <rPh sb="7" eb="10">
      <t>クミアイイン</t>
    </rPh>
    <phoneticPr fontId="2"/>
  </si>
  <si>
    <t>人事給与システムから対象者を抽出</t>
    <rPh sb="0" eb="2">
      <t>ジンジ</t>
    </rPh>
    <rPh sb="2" eb="4">
      <t>キュウヨ</t>
    </rPh>
    <rPh sb="10" eb="13">
      <t>タイショウシャ</t>
    </rPh>
    <rPh sb="14" eb="16">
      <t>チュウシュツ</t>
    </rPh>
    <phoneticPr fontId="0"/>
  </si>
  <si>
    <t>対象者宛て案内を送付</t>
  </si>
  <si>
    <t>扶養延長（短期組合員）</t>
    <rPh sb="0" eb="2">
      <t>フヨウ</t>
    </rPh>
    <rPh sb="2" eb="4">
      <t>エンチョウ</t>
    </rPh>
    <rPh sb="5" eb="7">
      <t>タンキ</t>
    </rPh>
    <rPh sb="7" eb="10">
      <t>クミアイイン</t>
    </rPh>
    <phoneticPr fontId="2"/>
  </si>
  <si>
    <t>人事給与システムから対象者を抽出</t>
    <rPh sb="0" eb="4">
      <t>ジンジキュウヨ</t>
    </rPh>
    <rPh sb="10" eb="12">
      <t>タイショウ</t>
    </rPh>
    <rPh sb="12" eb="13">
      <t>シャ</t>
    </rPh>
    <rPh sb="14" eb="16">
      <t>チュウシュツ</t>
    </rPh>
    <phoneticPr fontId="2"/>
  </si>
  <si>
    <t>対象者宛て案内を送付</t>
    <rPh sb="0" eb="2">
      <t>タイショウ</t>
    </rPh>
    <rPh sb="2" eb="3">
      <t>シャ</t>
    </rPh>
    <rPh sb="3" eb="4">
      <t>ア</t>
    </rPh>
    <rPh sb="5" eb="7">
      <t>アンナイ</t>
    </rPh>
    <rPh sb="8" eb="10">
      <t>ソウフ</t>
    </rPh>
    <phoneticPr fontId="2"/>
  </si>
  <si>
    <t xml:space="preserve">給付金請求（一般組合員）
</t>
    <rPh sb="6" eb="8">
      <t>イッパン</t>
    </rPh>
    <rPh sb="8" eb="11">
      <t>クミアイイン</t>
    </rPh>
    <phoneticPr fontId="2"/>
  </si>
  <si>
    <t>傷病手当金計算（有給休職者）（月末）</t>
    <rPh sb="0" eb="2">
      <t>ショウビョウ</t>
    </rPh>
    <rPh sb="2" eb="4">
      <t>テアテ</t>
    </rPh>
    <rPh sb="4" eb="5">
      <t>キン</t>
    </rPh>
    <rPh sb="5" eb="7">
      <t>ケイサン</t>
    </rPh>
    <rPh sb="8" eb="10">
      <t>ユウキュウ</t>
    </rPh>
    <rPh sb="10" eb="12">
      <t>キュウショク</t>
    </rPh>
    <rPh sb="12" eb="13">
      <t>シャ</t>
    </rPh>
    <rPh sb="15" eb="17">
      <t>ゲツマツ</t>
    </rPh>
    <phoneticPr fontId="0"/>
  </si>
  <si>
    <t>各種手当金対象者宛て案内作成・送付</t>
    <rPh sb="0" eb="2">
      <t>カクシュ</t>
    </rPh>
    <rPh sb="2" eb="4">
      <t>テアテ</t>
    </rPh>
    <rPh sb="4" eb="5">
      <t>キン</t>
    </rPh>
    <rPh sb="12" eb="14">
      <t>サクセイ</t>
    </rPh>
    <phoneticPr fontId="0"/>
  </si>
  <si>
    <t>請求書類受付（窓口含む）・点検審査等</t>
    <rPh sb="7" eb="9">
      <t>マドグチ</t>
    </rPh>
    <rPh sb="9" eb="10">
      <t>フク</t>
    </rPh>
    <rPh sb="13" eb="15">
      <t>テンケン</t>
    </rPh>
    <rPh sb="15" eb="17">
      <t>シンサ</t>
    </rPh>
    <rPh sb="17" eb="18">
      <t>トウ</t>
    </rPh>
    <phoneticPr fontId="0"/>
  </si>
  <si>
    <t>関係書類の不備連絡</t>
    <rPh sb="0" eb="2">
      <t>カンケイ</t>
    </rPh>
    <rPh sb="2" eb="4">
      <t>ショルイ</t>
    </rPh>
    <rPh sb="5" eb="7">
      <t>フビ</t>
    </rPh>
    <rPh sb="7" eb="9">
      <t>レンラク</t>
    </rPh>
    <phoneticPr fontId="0"/>
  </si>
  <si>
    <t>共済へ請求書送付　台帳入力　申請書ファイリング</t>
    <rPh sb="0" eb="2">
      <t>キョウサイ</t>
    </rPh>
    <rPh sb="3" eb="6">
      <t>セイキュウショ</t>
    </rPh>
    <rPh sb="6" eb="8">
      <t>ソウフ</t>
    </rPh>
    <rPh sb="9" eb="11">
      <t>ダイチョウ</t>
    </rPh>
    <rPh sb="11" eb="13">
      <t>ニュウリョク</t>
    </rPh>
    <rPh sb="14" eb="17">
      <t>シンセイショ</t>
    </rPh>
    <phoneticPr fontId="26"/>
  </si>
  <si>
    <t>退職者への案内</t>
    <rPh sb="0" eb="3">
      <t>タイショクシャ</t>
    </rPh>
    <rPh sb="5" eb="7">
      <t>アンナイ</t>
    </rPh>
    <phoneticPr fontId="0"/>
  </si>
  <si>
    <t>給付金請求（短期組合員）</t>
    <rPh sb="6" eb="8">
      <t>タンキ</t>
    </rPh>
    <rPh sb="8" eb="11">
      <t>クミアイイン</t>
    </rPh>
    <phoneticPr fontId="2"/>
  </si>
  <si>
    <t>傷病手当金対象者抽出</t>
    <rPh sb="0" eb="2">
      <t>ショウビョウ</t>
    </rPh>
    <rPh sb="2" eb="4">
      <t>テアテ</t>
    </rPh>
    <rPh sb="4" eb="5">
      <t>キン</t>
    </rPh>
    <rPh sb="5" eb="8">
      <t>タイショウシャ</t>
    </rPh>
    <rPh sb="8" eb="10">
      <t>チュウシュツ</t>
    </rPh>
    <phoneticPr fontId="0"/>
  </si>
  <si>
    <t>給付金支給決定（一般・短期）</t>
    <rPh sb="0" eb="2">
      <t>キュウフ</t>
    </rPh>
    <rPh sb="2" eb="3">
      <t>キン</t>
    </rPh>
    <rPh sb="3" eb="5">
      <t>シキュウ</t>
    </rPh>
    <rPh sb="5" eb="7">
      <t>ケッテイ</t>
    </rPh>
    <rPh sb="8" eb="10">
      <t>イッパン</t>
    </rPh>
    <rPh sb="11" eb="13">
      <t>タンキ</t>
    </rPh>
    <phoneticPr fontId="0"/>
  </si>
  <si>
    <t>共済から決定通知収受・組合員へ送付　</t>
    <rPh sb="8" eb="10">
      <t>シュウジュ</t>
    </rPh>
    <rPh sb="11" eb="13">
      <t>クミアイ</t>
    </rPh>
    <rPh sb="13" eb="14">
      <t>イン</t>
    </rPh>
    <phoneticPr fontId="0"/>
  </si>
  <si>
    <t>限度額認定事務
（一般組合員）</t>
    <rPh sb="9" eb="11">
      <t>イッパン</t>
    </rPh>
    <rPh sb="11" eb="14">
      <t>クミアイイン</t>
    </rPh>
    <phoneticPr fontId="2"/>
  </si>
  <si>
    <t>限度額認定申請書受付、共済へ送付</t>
    <rPh sb="0" eb="2">
      <t>ゲンド</t>
    </rPh>
    <rPh sb="2" eb="3">
      <t>ガク</t>
    </rPh>
    <rPh sb="3" eb="5">
      <t>ニンテイ</t>
    </rPh>
    <rPh sb="5" eb="8">
      <t>シンセイショ</t>
    </rPh>
    <rPh sb="8" eb="10">
      <t>ウケツケ</t>
    </rPh>
    <rPh sb="11" eb="13">
      <t>キョウサイ</t>
    </rPh>
    <rPh sb="14" eb="16">
      <t>ソウフ</t>
    </rPh>
    <phoneticPr fontId="0"/>
  </si>
  <si>
    <t>共済から限度額認定証の受取り・組合員へ送付</t>
    <rPh sb="0" eb="2">
      <t>キョウサイ</t>
    </rPh>
    <rPh sb="4" eb="6">
      <t>ゲンド</t>
    </rPh>
    <rPh sb="6" eb="7">
      <t>ガク</t>
    </rPh>
    <rPh sb="7" eb="10">
      <t>ニンテイショウ</t>
    </rPh>
    <rPh sb="11" eb="13">
      <t>ウケト</t>
    </rPh>
    <rPh sb="15" eb="18">
      <t>クミアイイン</t>
    </rPh>
    <rPh sb="19" eb="21">
      <t>ソウフ</t>
    </rPh>
    <phoneticPr fontId="0"/>
  </si>
  <si>
    <t>申請書ファイリング・台帳入力</t>
    <rPh sb="0" eb="3">
      <t>シンセイショ</t>
    </rPh>
    <rPh sb="10" eb="12">
      <t>ダイチョウ</t>
    </rPh>
    <rPh sb="12" eb="14">
      <t>ニュウリョク</t>
    </rPh>
    <phoneticPr fontId="0"/>
  </si>
  <si>
    <t>認定証回収・共済へ送付</t>
    <rPh sb="0" eb="5">
      <t>ニンテイショウカイシュウ</t>
    </rPh>
    <rPh sb="6" eb="8">
      <t>キョウサイ</t>
    </rPh>
    <rPh sb="9" eb="11">
      <t>ソウフ</t>
    </rPh>
    <phoneticPr fontId="0"/>
  </si>
  <si>
    <t>限度額認定事務
（短期組合員）</t>
    <rPh sb="9" eb="11">
      <t>タンキ</t>
    </rPh>
    <rPh sb="11" eb="14">
      <t>クミアイイン</t>
    </rPh>
    <phoneticPr fontId="2"/>
  </si>
  <si>
    <t>限度額認定申請書受付、共済へ送付</t>
    <rPh sb="11" eb="13">
      <t>キョウサイ</t>
    </rPh>
    <rPh sb="14" eb="16">
      <t>ソウフ</t>
    </rPh>
    <phoneticPr fontId="0"/>
  </si>
  <si>
    <t>認定証回収・共済へ送付</t>
  </si>
  <si>
    <t>限度額認定証回収事務（年1回）</t>
    <rPh sb="0" eb="2">
      <t>ゲンド</t>
    </rPh>
    <rPh sb="2" eb="3">
      <t>ガク</t>
    </rPh>
    <rPh sb="3" eb="6">
      <t>ニンテイショウ</t>
    </rPh>
    <rPh sb="6" eb="8">
      <t>カイシュウ</t>
    </rPh>
    <rPh sb="8" eb="10">
      <t>ジム</t>
    </rPh>
    <rPh sb="11" eb="12">
      <t>ネン</t>
    </rPh>
    <rPh sb="13" eb="14">
      <t>カイ</t>
    </rPh>
    <phoneticPr fontId="0"/>
  </si>
  <si>
    <t>都共済から回収対象者リスト受付・リスト作成</t>
    <rPh sb="0" eb="1">
      <t>ト</t>
    </rPh>
    <rPh sb="1" eb="3">
      <t>キョウサイ</t>
    </rPh>
    <rPh sb="5" eb="7">
      <t>カイシュウ</t>
    </rPh>
    <rPh sb="7" eb="10">
      <t>タイショウシャ</t>
    </rPh>
    <rPh sb="13" eb="15">
      <t>ウケツケ</t>
    </rPh>
    <rPh sb="19" eb="21">
      <t>サクセイ</t>
    </rPh>
    <phoneticPr fontId="0"/>
  </si>
  <si>
    <t>通知書作成・送付</t>
    <rPh sb="0" eb="2">
      <t>ツウチ</t>
    </rPh>
    <rPh sb="2" eb="3">
      <t>ショ</t>
    </rPh>
    <rPh sb="3" eb="5">
      <t>サクセイ</t>
    </rPh>
    <rPh sb="6" eb="8">
      <t>ソウフ</t>
    </rPh>
    <phoneticPr fontId="0"/>
  </si>
  <si>
    <t>認定証回収・都共済へ送付</t>
    <rPh sb="0" eb="3">
      <t>ニンテイショウ</t>
    </rPh>
    <rPh sb="3" eb="5">
      <t>カイシュウ</t>
    </rPh>
    <rPh sb="6" eb="7">
      <t>ト</t>
    </rPh>
    <rPh sb="7" eb="9">
      <t>キョウサイ</t>
    </rPh>
    <rPh sb="10" eb="12">
      <t>ソウフ</t>
    </rPh>
    <phoneticPr fontId="0"/>
  </si>
  <si>
    <t>記載事項訂正届
(一般組合員・短期組合員）</t>
    <rPh sb="9" eb="11">
      <t>イッパン</t>
    </rPh>
    <rPh sb="11" eb="14">
      <t>クミアイイン</t>
    </rPh>
    <rPh sb="15" eb="17">
      <t>タンキ</t>
    </rPh>
    <rPh sb="17" eb="20">
      <t>クミアイイン</t>
    </rPh>
    <phoneticPr fontId="2"/>
  </si>
  <si>
    <t>対象者へ連絡・通知送付</t>
    <rPh sb="0" eb="3">
      <t>タイショウシャ</t>
    </rPh>
    <rPh sb="4" eb="6">
      <t>レンラク</t>
    </rPh>
    <rPh sb="7" eb="9">
      <t>ツウチ</t>
    </rPh>
    <rPh sb="9" eb="11">
      <t>ソウフ</t>
    </rPh>
    <phoneticPr fontId="0"/>
  </si>
  <si>
    <t>届書受付（窓口含む）</t>
    <rPh sb="0" eb="2">
      <t>トドケショ</t>
    </rPh>
    <rPh sb="2" eb="4">
      <t>ウケツケ</t>
    </rPh>
    <rPh sb="5" eb="7">
      <t>マドグチ</t>
    </rPh>
    <rPh sb="7" eb="8">
      <t>フク</t>
    </rPh>
    <phoneticPr fontId="0"/>
  </si>
  <si>
    <t>関係書類に原票添付等書類送付</t>
  </si>
  <si>
    <t>都共済から組合員証受取り・受領証作成・組合員証交付</t>
    <rPh sb="0" eb="1">
      <t>ト</t>
    </rPh>
    <rPh sb="1" eb="3">
      <t>キョウサイ</t>
    </rPh>
    <rPh sb="5" eb="7">
      <t>クミアイ</t>
    </rPh>
    <rPh sb="7" eb="8">
      <t>イン</t>
    </rPh>
    <rPh sb="8" eb="9">
      <t>ショウ</t>
    </rPh>
    <rPh sb="9" eb="11">
      <t>ウケト</t>
    </rPh>
    <phoneticPr fontId="0"/>
  </si>
  <si>
    <t>再交付申請事務
(一般組合員・短期組合員）</t>
    <rPh sb="5" eb="7">
      <t>ジム</t>
    </rPh>
    <phoneticPr fontId="2"/>
  </si>
  <si>
    <t>申請書受付（窓口・郵送）</t>
    <rPh sb="0" eb="3">
      <t>シンセイショ</t>
    </rPh>
    <rPh sb="3" eb="5">
      <t>ウケツケ</t>
    </rPh>
    <rPh sb="6" eb="8">
      <t>マドグチ</t>
    </rPh>
    <rPh sb="9" eb="11">
      <t>ユウソウ</t>
    </rPh>
    <phoneticPr fontId="0"/>
  </si>
  <si>
    <t>都共済から組合員証受取り・受領証作成・組合員証交付</t>
  </si>
  <si>
    <t>医療費通知等送付事務（年2回）
(一般組合員・短期組合員）</t>
    <rPh sb="0" eb="5">
      <t>イリョウヒツウチ</t>
    </rPh>
    <rPh sb="5" eb="6">
      <t>トウ</t>
    </rPh>
    <rPh sb="6" eb="8">
      <t>ソウフ</t>
    </rPh>
    <rPh sb="8" eb="10">
      <t>ジム</t>
    </rPh>
    <rPh sb="11" eb="12">
      <t>ネン</t>
    </rPh>
    <rPh sb="13" eb="14">
      <t>カイ</t>
    </rPh>
    <phoneticPr fontId="0"/>
  </si>
  <si>
    <t>共済組合から受取、配付リスト作成</t>
    <rPh sb="9" eb="11">
      <t>ハイフ</t>
    </rPh>
    <rPh sb="14" eb="16">
      <t>サクセイ</t>
    </rPh>
    <phoneticPr fontId="0"/>
  </si>
  <si>
    <t>課ごとに仕分け、配付、庁外施設に交換便発送送付</t>
    <rPh sb="0" eb="1">
      <t>カ</t>
    </rPh>
    <phoneticPr fontId="0"/>
  </si>
  <si>
    <t>証明書発行事務
(一般組合員・短期組合員）</t>
    <rPh sb="5" eb="7">
      <t>ジム</t>
    </rPh>
    <phoneticPr fontId="2"/>
  </si>
  <si>
    <t>資格喪失証明書の作成・送付</t>
    <rPh sb="0" eb="2">
      <t>シカク</t>
    </rPh>
    <rPh sb="2" eb="4">
      <t>ソウシツ</t>
    </rPh>
    <rPh sb="4" eb="7">
      <t>ショウメイショ</t>
    </rPh>
    <rPh sb="8" eb="10">
      <t>サクセイ</t>
    </rPh>
    <rPh sb="11" eb="13">
      <t>ソウフ</t>
    </rPh>
    <phoneticPr fontId="26"/>
  </si>
  <si>
    <t>資格証明書の作成</t>
    <rPh sb="0" eb="2">
      <t>シカク</t>
    </rPh>
    <rPh sb="6" eb="8">
      <t>サクセイ</t>
    </rPh>
    <phoneticPr fontId="2"/>
  </si>
  <si>
    <t>共済だより配付</t>
    <rPh sb="0" eb="2">
      <t>キョウサイ</t>
    </rPh>
    <rPh sb="5" eb="7">
      <t>ハイフ</t>
    </rPh>
    <phoneticPr fontId="26"/>
  </si>
  <si>
    <t>庁外施設直送先配送部数修正・配布先データ修正・配布票作成</t>
    <rPh sb="0" eb="4">
      <t>チョウガイシセツ</t>
    </rPh>
    <rPh sb="4" eb="6">
      <t>チョクソウ</t>
    </rPh>
    <rPh sb="6" eb="7">
      <t>サキ</t>
    </rPh>
    <rPh sb="7" eb="11">
      <t>ハイソウブスウ</t>
    </rPh>
    <rPh sb="11" eb="13">
      <t>シュウセイ</t>
    </rPh>
    <phoneticPr fontId="0"/>
  </si>
  <si>
    <t>課ごと配布束作成・庁外施設に交換便発送</t>
    <rPh sb="0" eb="1">
      <t>カ</t>
    </rPh>
    <rPh sb="3" eb="5">
      <t>ハイフ</t>
    </rPh>
    <rPh sb="5" eb="6">
      <t>タバ</t>
    </rPh>
    <rPh sb="6" eb="8">
      <t>サクセイ</t>
    </rPh>
    <rPh sb="9" eb="10">
      <t>チョウ</t>
    </rPh>
    <rPh sb="10" eb="11">
      <t>ガイ</t>
    </rPh>
    <rPh sb="11" eb="13">
      <t>シセツ</t>
    </rPh>
    <rPh sb="14" eb="16">
      <t>コウカン</t>
    </rPh>
    <rPh sb="16" eb="17">
      <t>ビン</t>
    </rPh>
    <rPh sb="17" eb="19">
      <t>ハッソウ</t>
    </rPh>
    <phoneticPr fontId="0"/>
  </si>
  <si>
    <t>貸付金</t>
  </si>
  <si>
    <t>貸付課からの書類送付</t>
  </si>
  <si>
    <t>人間ドック関係事務</t>
    <rPh sb="0" eb="2">
      <t>ニンゲン</t>
    </rPh>
    <rPh sb="5" eb="7">
      <t>カンケイ</t>
    </rPh>
    <rPh sb="7" eb="9">
      <t>ジム</t>
    </rPh>
    <phoneticPr fontId="2"/>
  </si>
  <si>
    <t>永年勤続職員証明作成</t>
    <rPh sb="0" eb="2">
      <t>エイネン</t>
    </rPh>
    <rPh sb="2" eb="4">
      <t>キンゾク</t>
    </rPh>
    <rPh sb="4" eb="6">
      <t>ショクイン</t>
    </rPh>
    <rPh sb="6" eb="8">
      <t>ショウメイ</t>
    </rPh>
    <rPh sb="8" eb="10">
      <t>サクセイ</t>
    </rPh>
    <phoneticPr fontId="10"/>
  </si>
  <si>
    <t>会計年度任用職員全般</t>
    <rPh sb="0" eb="8">
      <t>カイケイネンドニンヨウショクイン</t>
    </rPh>
    <rPh sb="8" eb="10">
      <t>ゼンパン</t>
    </rPh>
    <phoneticPr fontId="2"/>
  </si>
  <si>
    <t>社会保険調査書の整理（年度途中）</t>
    <rPh sb="0" eb="2">
      <t>シャカイ</t>
    </rPh>
    <rPh sb="2" eb="4">
      <t>ホケン</t>
    </rPh>
    <rPh sb="4" eb="6">
      <t>チョウサ</t>
    </rPh>
    <rPh sb="6" eb="7">
      <t>ショ</t>
    </rPh>
    <rPh sb="8" eb="10">
      <t>セイリ</t>
    </rPh>
    <rPh sb="11" eb="13">
      <t>ネンド</t>
    </rPh>
    <rPh sb="13" eb="15">
      <t>トチュウ</t>
    </rPh>
    <phoneticPr fontId="2"/>
  </si>
  <si>
    <t>承諾書兼勤務条件明示書の整理（年度途中）</t>
    <rPh sb="0" eb="3">
      <t>ショウダクショ</t>
    </rPh>
    <rPh sb="3" eb="4">
      <t>ケン</t>
    </rPh>
    <rPh sb="4" eb="6">
      <t>キンム</t>
    </rPh>
    <rPh sb="6" eb="8">
      <t>ジョウケン</t>
    </rPh>
    <rPh sb="8" eb="10">
      <t>メイジ</t>
    </rPh>
    <rPh sb="10" eb="11">
      <t>ショ</t>
    </rPh>
    <rPh sb="12" eb="14">
      <t>セイリ</t>
    </rPh>
    <rPh sb="15" eb="17">
      <t>ネンド</t>
    </rPh>
    <rPh sb="17" eb="19">
      <t>トチュウ</t>
    </rPh>
    <phoneticPr fontId="2"/>
  </si>
  <si>
    <t>社会保険調査書の整理（年度初め）</t>
    <rPh sb="0" eb="2">
      <t>シャカイ</t>
    </rPh>
    <rPh sb="2" eb="4">
      <t>ホケン</t>
    </rPh>
    <rPh sb="4" eb="6">
      <t>チョウサ</t>
    </rPh>
    <rPh sb="6" eb="7">
      <t>ショ</t>
    </rPh>
    <rPh sb="8" eb="10">
      <t>セイリ</t>
    </rPh>
    <rPh sb="11" eb="13">
      <t>ネンド</t>
    </rPh>
    <rPh sb="13" eb="14">
      <t>ハジ</t>
    </rPh>
    <phoneticPr fontId="2"/>
  </si>
  <si>
    <t>承諾書兼勤務条件明示書の整理（年度初め）</t>
    <rPh sb="0" eb="3">
      <t>ショウダクショ</t>
    </rPh>
    <rPh sb="3" eb="4">
      <t>ケン</t>
    </rPh>
    <rPh sb="4" eb="6">
      <t>キンム</t>
    </rPh>
    <rPh sb="6" eb="8">
      <t>ジョウケン</t>
    </rPh>
    <rPh sb="8" eb="10">
      <t>メイジ</t>
    </rPh>
    <rPh sb="10" eb="11">
      <t>ショ</t>
    </rPh>
    <rPh sb="12" eb="14">
      <t>セイリ</t>
    </rPh>
    <rPh sb="15" eb="17">
      <t>ネンド</t>
    </rPh>
    <rPh sb="17" eb="18">
      <t>ハジ</t>
    </rPh>
    <phoneticPr fontId="2"/>
  </si>
  <si>
    <t>社会保険加入事務
（厚生年金関係事務）</t>
    <rPh sb="0" eb="2">
      <t>シャカイ</t>
    </rPh>
    <rPh sb="2" eb="4">
      <t>ホケン</t>
    </rPh>
    <rPh sb="4" eb="6">
      <t>カニュウ</t>
    </rPh>
    <rPh sb="6" eb="8">
      <t>ジム</t>
    </rPh>
    <rPh sb="10" eb="14">
      <t>コウセイネンキン</t>
    </rPh>
    <rPh sb="14" eb="16">
      <t>カンケイ</t>
    </rPh>
    <rPh sb="16" eb="18">
      <t>ジム</t>
    </rPh>
    <phoneticPr fontId="25"/>
  </si>
  <si>
    <t>対象者を抽出・名簿作成（会計年度任用職員）</t>
    <rPh sb="0" eb="2">
      <t>タイショウ</t>
    </rPh>
    <rPh sb="2" eb="3">
      <t>シャ</t>
    </rPh>
    <rPh sb="4" eb="6">
      <t>チュウシュツ</t>
    </rPh>
    <rPh sb="7" eb="9">
      <t>メイボ</t>
    </rPh>
    <rPh sb="9" eb="11">
      <t>サクセイ</t>
    </rPh>
    <rPh sb="12" eb="20">
      <t>カイケイネンドニンヨウショクイン</t>
    </rPh>
    <phoneticPr fontId="25"/>
  </si>
  <si>
    <t>社会保険調査書を受領・基礎年金番号を名簿に入力</t>
    <rPh sb="0" eb="2">
      <t>シャカイ</t>
    </rPh>
    <rPh sb="2" eb="4">
      <t>ホケン</t>
    </rPh>
    <rPh sb="4" eb="6">
      <t>チョウサ</t>
    </rPh>
    <rPh sb="6" eb="7">
      <t>ショ</t>
    </rPh>
    <rPh sb="8" eb="10">
      <t>ジュリョウ</t>
    </rPh>
    <rPh sb="11" eb="17">
      <t>キソネンキンバンゴウ</t>
    </rPh>
    <rPh sb="18" eb="20">
      <t>メイボ</t>
    </rPh>
    <rPh sb="21" eb="23">
      <t>ニュウリョク</t>
    </rPh>
    <phoneticPr fontId="2"/>
  </si>
  <si>
    <t>人事給与システムで社会保険（厚生年金）資格取得処理</t>
    <rPh sb="0" eb="4">
      <t>ジンジキュウヨ</t>
    </rPh>
    <rPh sb="9" eb="11">
      <t>シャカイ</t>
    </rPh>
    <rPh sb="11" eb="13">
      <t>ホケン</t>
    </rPh>
    <rPh sb="14" eb="16">
      <t>コウセイ</t>
    </rPh>
    <rPh sb="16" eb="18">
      <t>ネンキン</t>
    </rPh>
    <rPh sb="19" eb="21">
      <t>シカク</t>
    </rPh>
    <rPh sb="21" eb="23">
      <t>シュトク</t>
    </rPh>
    <rPh sb="23" eb="25">
      <t>ショリ</t>
    </rPh>
    <phoneticPr fontId="2"/>
  </si>
  <si>
    <t>人事給与システムから資格取得届を抽出</t>
    <rPh sb="0" eb="4">
      <t>ジンジキュウヨ</t>
    </rPh>
    <rPh sb="10" eb="12">
      <t>シカク</t>
    </rPh>
    <rPh sb="12" eb="14">
      <t>シュトク</t>
    </rPh>
    <rPh sb="14" eb="15">
      <t>トドケ</t>
    </rPh>
    <rPh sb="16" eb="18">
      <t>チュウシュツ</t>
    </rPh>
    <phoneticPr fontId="2"/>
  </si>
  <si>
    <t>70歳以上被用者該当届を作成</t>
    <rPh sb="2" eb="3">
      <t>サイ</t>
    </rPh>
    <rPh sb="3" eb="5">
      <t>イジョウ</t>
    </rPh>
    <rPh sb="5" eb="8">
      <t>ヒヨウシャ</t>
    </rPh>
    <rPh sb="8" eb="10">
      <t>ガイトウ</t>
    </rPh>
    <rPh sb="10" eb="11">
      <t>トドケ</t>
    </rPh>
    <rPh sb="12" eb="14">
      <t>サクセイ</t>
    </rPh>
    <phoneticPr fontId="2"/>
  </si>
  <si>
    <t>年金事務所への提出（郵送）</t>
    <rPh sb="0" eb="2">
      <t>ネンキン</t>
    </rPh>
    <rPh sb="2" eb="4">
      <t>ジム</t>
    </rPh>
    <rPh sb="4" eb="5">
      <t>ショ</t>
    </rPh>
    <rPh sb="7" eb="9">
      <t>テイシュツ</t>
    </rPh>
    <rPh sb="10" eb="12">
      <t>ユウソウ</t>
    </rPh>
    <phoneticPr fontId="25"/>
  </si>
  <si>
    <t>資格取得通知書をファイリング</t>
    <rPh sb="0" eb="2">
      <t>シカク</t>
    </rPh>
    <rPh sb="2" eb="4">
      <t>シュトク</t>
    </rPh>
    <rPh sb="4" eb="6">
      <t>ツウチ</t>
    </rPh>
    <rPh sb="6" eb="7">
      <t>ショ</t>
    </rPh>
    <phoneticPr fontId="2"/>
  </si>
  <si>
    <t>厚生年金保険料控除確認</t>
    <rPh sb="0" eb="2">
      <t>コウセイ</t>
    </rPh>
    <rPh sb="2" eb="4">
      <t>ネンキン</t>
    </rPh>
    <rPh sb="4" eb="7">
      <t>ホケンリョウ</t>
    </rPh>
    <rPh sb="7" eb="9">
      <t>コウジョ</t>
    </rPh>
    <rPh sb="9" eb="11">
      <t>カクニン</t>
    </rPh>
    <phoneticPr fontId="2"/>
  </si>
  <si>
    <t>社会保険喪失事務</t>
    <rPh sb="4" eb="6">
      <t>ソウシツ</t>
    </rPh>
    <phoneticPr fontId="2"/>
  </si>
  <si>
    <t>資格喪失年月日を人事給与システムに入力</t>
    <rPh sb="0" eb="2">
      <t>シカク</t>
    </rPh>
    <rPh sb="2" eb="4">
      <t>ソウシツ</t>
    </rPh>
    <rPh sb="4" eb="7">
      <t>ネンガッピ</t>
    </rPh>
    <rPh sb="8" eb="12">
      <t>ジンジキュウヨ</t>
    </rPh>
    <rPh sb="17" eb="19">
      <t>ニュウリョク</t>
    </rPh>
    <phoneticPr fontId="2"/>
  </si>
  <si>
    <t>人事給与システムから資格喪失届出力</t>
    <rPh sb="0" eb="2">
      <t>ジンジキュ</t>
    </rPh>
    <rPh sb="2" eb="12">
      <t>ウヨシステムカラシカク</t>
    </rPh>
    <rPh sb="12" eb="15">
      <t>ソウシツトドケ</t>
    </rPh>
    <rPh sb="15" eb="17">
      <t>シュツリョク</t>
    </rPh>
    <phoneticPr fontId="2"/>
  </si>
  <si>
    <t>70歳以上被用者非該当届を作成</t>
    <rPh sb="2" eb="3">
      <t>サイ</t>
    </rPh>
    <rPh sb="3" eb="5">
      <t>イジョウ</t>
    </rPh>
    <rPh sb="5" eb="8">
      <t>ヒヨウシャ</t>
    </rPh>
    <rPh sb="8" eb="9">
      <t>ヒ</t>
    </rPh>
    <rPh sb="9" eb="11">
      <t>ガイトウ</t>
    </rPh>
    <rPh sb="11" eb="12">
      <t>トドケ</t>
    </rPh>
    <rPh sb="13" eb="15">
      <t>サクセイ</t>
    </rPh>
    <phoneticPr fontId="2"/>
  </si>
  <si>
    <t>喪失確認通知書ファイリング</t>
    <rPh sb="0" eb="2">
      <t>ソウシツ</t>
    </rPh>
    <rPh sb="2" eb="4">
      <t>カクニン</t>
    </rPh>
    <rPh sb="4" eb="7">
      <t>ツウチショ</t>
    </rPh>
    <phoneticPr fontId="25"/>
  </si>
  <si>
    <t>加入事務</t>
    <rPh sb="0" eb="2">
      <t>カニュウ</t>
    </rPh>
    <rPh sb="2" eb="4">
      <t>ジム</t>
    </rPh>
    <phoneticPr fontId="25"/>
  </si>
  <si>
    <t>雇用保険対象者を抽出・名簿作成（会計年度任用職員）</t>
    <rPh sb="0" eb="2">
      <t>コヨウ</t>
    </rPh>
    <rPh sb="2" eb="4">
      <t>ホケン</t>
    </rPh>
    <rPh sb="4" eb="6">
      <t>タイショウ</t>
    </rPh>
    <rPh sb="6" eb="7">
      <t>シャ</t>
    </rPh>
    <rPh sb="8" eb="10">
      <t>チュウシュツ</t>
    </rPh>
    <rPh sb="11" eb="13">
      <t>メイボ</t>
    </rPh>
    <rPh sb="13" eb="15">
      <t>サクセイ</t>
    </rPh>
    <rPh sb="16" eb="20">
      <t>カイケイネンド</t>
    </rPh>
    <rPh sb="20" eb="24">
      <t>ニンヨウショクイン</t>
    </rPh>
    <phoneticPr fontId="25"/>
  </si>
  <si>
    <t>社会保険調査書を受領・雇用保険番号を名簿に入力</t>
    <rPh sb="0" eb="2">
      <t>シャカイ</t>
    </rPh>
    <rPh sb="2" eb="4">
      <t>ホケン</t>
    </rPh>
    <rPh sb="4" eb="6">
      <t>チョウサ</t>
    </rPh>
    <rPh sb="6" eb="7">
      <t>ショ</t>
    </rPh>
    <rPh sb="8" eb="10">
      <t>ジュリョウ</t>
    </rPh>
    <rPh sb="11" eb="13">
      <t>コヨウ</t>
    </rPh>
    <rPh sb="13" eb="15">
      <t>ホケン</t>
    </rPh>
    <rPh sb="15" eb="17">
      <t>バンゴウ</t>
    </rPh>
    <rPh sb="18" eb="20">
      <t>メイボ</t>
    </rPh>
    <rPh sb="21" eb="23">
      <t>ニュウリョク</t>
    </rPh>
    <phoneticPr fontId="2"/>
  </si>
  <si>
    <t>人事給与システムで社会保険（雇用保険）資格取得処理</t>
    <rPh sb="0" eb="4">
      <t>ジンジキュウヨ</t>
    </rPh>
    <rPh sb="9" eb="11">
      <t>シャカイ</t>
    </rPh>
    <rPh sb="11" eb="13">
      <t>ホケン</t>
    </rPh>
    <rPh sb="14" eb="16">
      <t>コヨウ</t>
    </rPh>
    <rPh sb="16" eb="18">
      <t>ホケン</t>
    </rPh>
    <rPh sb="19" eb="21">
      <t>シカク</t>
    </rPh>
    <rPh sb="21" eb="23">
      <t>シュトク</t>
    </rPh>
    <rPh sb="23" eb="25">
      <t>ショリ</t>
    </rPh>
    <phoneticPr fontId="2"/>
  </si>
  <si>
    <t>人事給与システムで資格取得届（電子申請用データ）を作成・確認・修正</t>
    <rPh sb="0" eb="2">
      <t>ジンジ</t>
    </rPh>
    <rPh sb="2" eb="4">
      <t>キュウヨ</t>
    </rPh>
    <rPh sb="9" eb="11">
      <t>シカク</t>
    </rPh>
    <rPh sb="11" eb="13">
      <t>シュトク</t>
    </rPh>
    <rPh sb="13" eb="14">
      <t>トドケ</t>
    </rPh>
    <rPh sb="15" eb="17">
      <t>デンシ</t>
    </rPh>
    <rPh sb="17" eb="20">
      <t>シンセイヨウ</t>
    </rPh>
    <rPh sb="25" eb="27">
      <t>サクセイ</t>
    </rPh>
    <rPh sb="28" eb="30">
      <t>カクニン</t>
    </rPh>
    <rPh sb="31" eb="33">
      <t>シュウセイ</t>
    </rPh>
    <phoneticPr fontId="2"/>
  </si>
  <si>
    <t>被保険者証（PDFファイル）を保存</t>
    <rPh sb="0" eb="4">
      <t>ヒホケンシャ</t>
    </rPh>
    <rPh sb="4" eb="5">
      <t>ショウ</t>
    </rPh>
    <rPh sb="15" eb="17">
      <t>ホゾン</t>
    </rPh>
    <phoneticPr fontId="25"/>
  </si>
  <si>
    <t>氏名変更届作成</t>
    <rPh sb="0" eb="2">
      <t>シメイ</t>
    </rPh>
    <rPh sb="2" eb="4">
      <t>ヘンコウ</t>
    </rPh>
    <rPh sb="4" eb="5">
      <t>トドケ</t>
    </rPh>
    <rPh sb="5" eb="7">
      <t>サクセイ</t>
    </rPh>
    <phoneticPr fontId="0"/>
  </si>
  <si>
    <t>雇用保険料控除確認</t>
    <rPh sb="0" eb="2">
      <t>コヨウ</t>
    </rPh>
    <rPh sb="2" eb="4">
      <t>ホケン</t>
    </rPh>
    <rPh sb="4" eb="5">
      <t>リョウ</t>
    </rPh>
    <rPh sb="5" eb="7">
      <t>コウジョ</t>
    </rPh>
    <rPh sb="7" eb="9">
      <t>カクニン</t>
    </rPh>
    <phoneticPr fontId="2"/>
  </si>
  <si>
    <t>喪失事務</t>
    <rPh sb="2" eb="4">
      <t>ジム</t>
    </rPh>
    <phoneticPr fontId="2"/>
  </si>
  <si>
    <t>対象者の抽出（年度途中）（会計年度任用職員）</t>
    <rPh sb="0" eb="3">
      <t>タイショウシャ</t>
    </rPh>
    <rPh sb="4" eb="6">
      <t>チュウシュツ</t>
    </rPh>
    <rPh sb="7" eb="9">
      <t>ネンド</t>
    </rPh>
    <rPh sb="9" eb="11">
      <t>トチュウ</t>
    </rPh>
    <phoneticPr fontId="25"/>
  </si>
  <si>
    <t>対象者の抽出（年度末）（再任用・会計年度任用職員）</t>
    <rPh sb="0" eb="3">
      <t>タイショウシャ</t>
    </rPh>
    <rPh sb="4" eb="6">
      <t>チュウシュツ</t>
    </rPh>
    <rPh sb="7" eb="9">
      <t>ネンド</t>
    </rPh>
    <rPh sb="9" eb="10">
      <t>マツ</t>
    </rPh>
    <rPh sb="12" eb="15">
      <t>サイニンヨウ</t>
    </rPh>
    <phoneticPr fontId="25"/>
  </si>
  <si>
    <t>雇用保険離職証明書の作成</t>
    <rPh sb="6" eb="8">
      <t>ショウメイ</t>
    </rPh>
    <rPh sb="8" eb="9">
      <t>ショ</t>
    </rPh>
    <rPh sb="10" eb="12">
      <t>サクセイ</t>
    </rPh>
    <phoneticPr fontId="25"/>
  </si>
  <si>
    <t>離職証明書の記載内容確認依頼通知発送（交換便又は郵送）</t>
    <rPh sb="0" eb="2">
      <t>リショク</t>
    </rPh>
    <rPh sb="2" eb="4">
      <t>ショウメイ</t>
    </rPh>
    <rPh sb="4" eb="5">
      <t>ショ</t>
    </rPh>
    <rPh sb="6" eb="8">
      <t>キサイ</t>
    </rPh>
    <rPh sb="8" eb="10">
      <t>ナイヨウ</t>
    </rPh>
    <rPh sb="10" eb="12">
      <t>カクニン</t>
    </rPh>
    <rPh sb="12" eb="14">
      <t>イライ</t>
    </rPh>
    <rPh sb="14" eb="16">
      <t>ツウチ</t>
    </rPh>
    <rPh sb="16" eb="18">
      <t>ハッソウ</t>
    </rPh>
    <rPh sb="19" eb="21">
      <t>コウカン</t>
    </rPh>
    <rPh sb="21" eb="22">
      <t>ビン</t>
    </rPh>
    <rPh sb="22" eb="23">
      <t>マタ</t>
    </rPh>
    <rPh sb="24" eb="26">
      <t>ユウソウ</t>
    </rPh>
    <phoneticPr fontId="25"/>
  </si>
  <si>
    <t>離職証明書の記載内容確認通知受領</t>
    <rPh sb="0" eb="2">
      <t>リショク</t>
    </rPh>
    <rPh sb="2" eb="4">
      <t>ショウメイ</t>
    </rPh>
    <rPh sb="4" eb="5">
      <t>ショ</t>
    </rPh>
    <rPh sb="6" eb="8">
      <t>キサイ</t>
    </rPh>
    <rPh sb="8" eb="10">
      <t>ナイヨウ</t>
    </rPh>
    <rPh sb="10" eb="12">
      <t>カクニン</t>
    </rPh>
    <rPh sb="12" eb="14">
      <t>ツウチ</t>
    </rPh>
    <rPh sb="14" eb="16">
      <t>ジュリョウ</t>
    </rPh>
    <phoneticPr fontId="25"/>
  </si>
  <si>
    <t>資格喪失届（電子申請用データ）作成・確認・修正（年度途中）</t>
    <rPh sb="0" eb="2">
      <t>シカク</t>
    </rPh>
    <rPh sb="2" eb="4">
      <t>ソウシツ</t>
    </rPh>
    <rPh sb="4" eb="5">
      <t>トドケ</t>
    </rPh>
    <rPh sb="6" eb="8">
      <t>デンシ</t>
    </rPh>
    <rPh sb="8" eb="11">
      <t>シンセイヨウ</t>
    </rPh>
    <rPh sb="15" eb="17">
      <t>サクセイ</t>
    </rPh>
    <rPh sb="18" eb="20">
      <t>カクニン</t>
    </rPh>
    <rPh sb="21" eb="23">
      <t>シュウセイ</t>
    </rPh>
    <rPh sb="24" eb="26">
      <t>ネンド</t>
    </rPh>
    <rPh sb="26" eb="28">
      <t>トチュウ</t>
    </rPh>
    <phoneticPr fontId="0"/>
  </si>
  <si>
    <t>資格喪失届（電子申請用データ）作成・確認・修正（年度末）</t>
    <rPh sb="0" eb="2">
      <t>シカク</t>
    </rPh>
    <rPh sb="2" eb="4">
      <t>ソウシツ</t>
    </rPh>
    <rPh sb="4" eb="5">
      <t>トドケ</t>
    </rPh>
    <rPh sb="6" eb="8">
      <t>デンシ</t>
    </rPh>
    <rPh sb="8" eb="11">
      <t>シンセイヨウ</t>
    </rPh>
    <rPh sb="15" eb="17">
      <t>サクセイ</t>
    </rPh>
    <rPh sb="18" eb="20">
      <t>カクニン</t>
    </rPh>
    <rPh sb="21" eb="23">
      <t>シュウセイ</t>
    </rPh>
    <rPh sb="24" eb="26">
      <t>ネンド</t>
    </rPh>
    <rPh sb="26" eb="27">
      <t>マツ</t>
    </rPh>
    <phoneticPr fontId="0"/>
  </si>
  <si>
    <t>ハローワーク提出の書類（退職願・承諾書等）準備</t>
    <rPh sb="6" eb="8">
      <t>テイシュツ</t>
    </rPh>
    <rPh sb="9" eb="11">
      <t>ショルイ</t>
    </rPh>
    <rPh sb="12" eb="14">
      <t>タイショク</t>
    </rPh>
    <rPh sb="14" eb="15">
      <t>ネガ</t>
    </rPh>
    <rPh sb="16" eb="19">
      <t>ショウダクショ</t>
    </rPh>
    <rPh sb="19" eb="20">
      <t>トウ</t>
    </rPh>
    <rPh sb="21" eb="23">
      <t>ジュンビ</t>
    </rPh>
    <phoneticPr fontId="2"/>
  </si>
  <si>
    <t>離職票（事業主控え等）（PDFファイル））を受領・保存</t>
    <rPh sb="0" eb="2">
      <t>リショク</t>
    </rPh>
    <rPh sb="2" eb="3">
      <t>ヒョウ</t>
    </rPh>
    <rPh sb="4" eb="7">
      <t>ジギョウヌシ</t>
    </rPh>
    <rPh sb="7" eb="8">
      <t>ヒカ</t>
    </rPh>
    <rPh sb="9" eb="10">
      <t>トウ</t>
    </rPh>
    <rPh sb="22" eb="24">
      <t>ジュリョウ</t>
    </rPh>
    <phoneticPr fontId="2"/>
  </si>
  <si>
    <t>資格喪失通知および離職票の送付（封筒作成等を含む）</t>
    <rPh sb="0" eb="2">
      <t>シカク</t>
    </rPh>
    <rPh sb="2" eb="4">
      <t>ソウシツ</t>
    </rPh>
    <rPh sb="4" eb="6">
      <t>ツウチ</t>
    </rPh>
    <rPh sb="9" eb="11">
      <t>リショク</t>
    </rPh>
    <rPh sb="11" eb="12">
      <t>ヒョウ</t>
    </rPh>
    <rPh sb="13" eb="15">
      <t>ソウフ</t>
    </rPh>
    <rPh sb="16" eb="18">
      <t>フウトウ</t>
    </rPh>
    <rPh sb="18" eb="20">
      <t>サクセイ</t>
    </rPh>
    <rPh sb="20" eb="21">
      <t>トウ</t>
    </rPh>
    <rPh sb="22" eb="23">
      <t>フク</t>
    </rPh>
    <phoneticPr fontId="25"/>
  </si>
  <si>
    <t>給付金事務</t>
    <rPh sb="0" eb="3">
      <t>キュウフキン</t>
    </rPh>
    <rPh sb="3" eb="5">
      <t>ジム</t>
    </rPh>
    <phoneticPr fontId="0"/>
  </si>
  <si>
    <t>育休・介護給付金の案内</t>
    <rPh sb="0" eb="2">
      <t>イクキュウ</t>
    </rPh>
    <rPh sb="3" eb="5">
      <t>カイゴ</t>
    </rPh>
    <rPh sb="5" eb="8">
      <t>キュウフキン</t>
    </rPh>
    <rPh sb="9" eb="11">
      <t>アンナイ</t>
    </rPh>
    <phoneticPr fontId="0"/>
  </si>
  <si>
    <t>賃金証明書作成（育休・介護）</t>
    <rPh sb="0" eb="2">
      <t>チンギン</t>
    </rPh>
    <rPh sb="2" eb="4">
      <t>ショウメイ</t>
    </rPh>
    <rPh sb="4" eb="5">
      <t>ショ</t>
    </rPh>
    <rPh sb="5" eb="7">
      <t>サクセイ</t>
    </rPh>
    <rPh sb="8" eb="10">
      <t>イクキュウ</t>
    </rPh>
    <rPh sb="11" eb="13">
      <t>カイゴ</t>
    </rPh>
    <phoneticPr fontId="2"/>
  </si>
  <si>
    <t>育休・介護給付金受領・チェック</t>
    <rPh sb="0" eb="2">
      <t>イクキュウ</t>
    </rPh>
    <rPh sb="3" eb="5">
      <t>カイゴ</t>
    </rPh>
    <rPh sb="5" eb="8">
      <t>キュウフキン</t>
    </rPh>
    <rPh sb="8" eb="10">
      <t>ジュリョウ</t>
    </rPh>
    <phoneticPr fontId="0"/>
  </si>
  <si>
    <t>高年齢雇用継続給付金案内</t>
    <rPh sb="0" eb="3">
      <t>コウネンレイ</t>
    </rPh>
    <rPh sb="3" eb="5">
      <t>コヨウ</t>
    </rPh>
    <rPh sb="5" eb="7">
      <t>ケイゾク</t>
    </rPh>
    <rPh sb="7" eb="9">
      <t>キュウフ</t>
    </rPh>
    <rPh sb="9" eb="10">
      <t>キン</t>
    </rPh>
    <rPh sb="10" eb="12">
      <t>アンナイ</t>
    </rPh>
    <phoneticPr fontId="0"/>
  </si>
  <si>
    <t>高年齢雇用継続給付金受領・チェック</t>
    <rPh sb="0" eb="3">
      <t>コウネンレイ</t>
    </rPh>
    <rPh sb="3" eb="5">
      <t>コヨウ</t>
    </rPh>
    <rPh sb="5" eb="7">
      <t>ケイゾク</t>
    </rPh>
    <rPh sb="7" eb="9">
      <t>キュウフ</t>
    </rPh>
    <rPh sb="9" eb="10">
      <t>キン</t>
    </rPh>
    <rPh sb="10" eb="12">
      <t>ジュリョウ</t>
    </rPh>
    <phoneticPr fontId="0"/>
  </si>
  <si>
    <t>高年齢雇用継続給付受給資格確認の案内</t>
    <rPh sb="0" eb="3">
      <t>コウネンレイ</t>
    </rPh>
    <rPh sb="3" eb="5">
      <t>コヨウ</t>
    </rPh>
    <rPh sb="5" eb="7">
      <t>ケイゾク</t>
    </rPh>
    <rPh sb="7" eb="9">
      <t>キュウフ</t>
    </rPh>
    <rPh sb="9" eb="11">
      <t>ジュキュウ</t>
    </rPh>
    <rPh sb="11" eb="13">
      <t>シカク</t>
    </rPh>
    <rPh sb="13" eb="15">
      <t>カクニン</t>
    </rPh>
    <rPh sb="16" eb="18">
      <t>アンナイ</t>
    </rPh>
    <phoneticPr fontId="0"/>
  </si>
  <si>
    <t>高年齢雇用継続給付受給資格確認の受領・チェック</t>
    <rPh sb="0" eb="3">
      <t>コウネンレイ</t>
    </rPh>
    <rPh sb="3" eb="5">
      <t>コヨウ</t>
    </rPh>
    <rPh sb="5" eb="7">
      <t>ケイゾク</t>
    </rPh>
    <rPh sb="7" eb="9">
      <t>キュウフ</t>
    </rPh>
    <rPh sb="9" eb="11">
      <t>ジュキュウ</t>
    </rPh>
    <rPh sb="11" eb="13">
      <t>シカク</t>
    </rPh>
    <rPh sb="13" eb="15">
      <t>カクニン</t>
    </rPh>
    <rPh sb="16" eb="18">
      <t>ジュリョウ</t>
    </rPh>
    <phoneticPr fontId="0"/>
  </si>
  <si>
    <t>60歳到達時賃金登録一覧</t>
    <rPh sb="2" eb="3">
      <t>サイ</t>
    </rPh>
    <rPh sb="3" eb="5">
      <t>トウタツ</t>
    </rPh>
    <rPh sb="5" eb="6">
      <t>ジ</t>
    </rPh>
    <rPh sb="6" eb="8">
      <t>チンギン</t>
    </rPh>
    <rPh sb="8" eb="10">
      <t>トウロク</t>
    </rPh>
    <rPh sb="10" eb="12">
      <t>イチラン</t>
    </rPh>
    <phoneticPr fontId="0"/>
  </si>
  <si>
    <t>60歳到達時等賃金証明書作成</t>
    <rPh sb="2" eb="3">
      <t>サイ</t>
    </rPh>
    <rPh sb="3" eb="5">
      <t>トウタツ</t>
    </rPh>
    <rPh sb="5" eb="6">
      <t>ジ</t>
    </rPh>
    <rPh sb="6" eb="7">
      <t>トウ</t>
    </rPh>
    <rPh sb="7" eb="9">
      <t>チンギン</t>
    </rPh>
    <rPh sb="9" eb="11">
      <t>ショウメイ</t>
    </rPh>
    <rPh sb="11" eb="12">
      <t>ショ</t>
    </rPh>
    <rPh sb="12" eb="14">
      <t>サクセイ</t>
    </rPh>
    <phoneticPr fontId="2"/>
  </si>
  <si>
    <t>グループ保険関係事務</t>
    <rPh sb="4" eb="6">
      <t>ホケン</t>
    </rPh>
    <rPh sb="6" eb="8">
      <t>カンケイ</t>
    </rPh>
    <rPh sb="8" eb="10">
      <t>ジム</t>
    </rPh>
    <phoneticPr fontId="2"/>
  </si>
  <si>
    <t>各所属宛に通知文・保険申込書・パンフレットを送付（年2回）</t>
    <rPh sb="0" eb="3">
      <t>カクショゾク</t>
    </rPh>
    <rPh sb="3" eb="4">
      <t>アテ</t>
    </rPh>
    <rPh sb="5" eb="8">
      <t>ツウチブン</t>
    </rPh>
    <rPh sb="9" eb="11">
      <t>ホケン</t>
    </rPh>
    <rPh sb="11" eb="14">
      <t>モウシコミショ</t>
    </rPh>
    <rPh sb="22" eb="24">
      <t>ソウフ</t>
    </rPh>
    <rPh sb="25" eb="26">
      <t>ネン</t>
    </rPh>
    <rPh sb="27" eb="28">
      <t>カイ</t>
    </rPh>
    <phoneticPr fontId="2"/>
  </si>
  <si>
    <t>脱退、変更請求用紙交付</t>
    <rPh sb="0" eb="2">
      <t>ダッタイ</t>
    </rPh>
    <rPh sb="3" eb="5">
      <t>ヘンコウ</t>
    </rPh>
    <rPh sb="5" eb="7">
      <t>セイキュウ</t>
    </rPh>
    <rPh sb="7" eb="9">
      <t>ヨウシ</t>
    </rPh>
    <rPh sb="9" eb="11">
      <t>コウフ</t>
    </rPh>
    <phoneticPr fontId="2"/>
  </si>
  <si>
    <t>配当金お知らせ送付・配当金振込処理</t>
    <rPh sb="0" eb="3">
      <t>ハイトウキン</t>
    </rPh>
    <rPh sb="4" eb="5">
      <t>シ</t>
    </rPh>
    <rPh sb="7" eb="9">
      <t>ソウフ</t>
    </rPh>
    <rPh sb="10" eb="13">
      <t>ハイトウキン</t>
    </rPh>
    <rPh sb="13" eb="15">
      <t>フリコミ</t>
    </rPh>
    <rPh sb="15" eb="17">
      <t>ショリ</t>
    </rPh>
    <phoneticPr fontId="2"/>
  </si>
  <si>
    <t>積立年金保険関係事務</t>
    <rPh sb="0" eb="2">
      <t>ツミタテ</t>
    </rPh>
    <rPh sb="2" eb="4">
      <t>ネンキン</t>
    </rPh>
    <rPh sb="4" eb="6">
      <t>ホケン</t>
    </rPh>
    <rPh sb="6" eb="8">
      <t>カンケイ</t>
    </rPh>
    <rPh sb="8" eb="10">
      <t>ジム</t>
    </rPh>
    <phoneticPr fontId="25"/>
  </si>
  <si>
    <t>一時払積立の申込案内・加入者証送付</t>
    <rPh sb="0" eb="2">
      <t>イチジ</t>
    </rPh>
    <rPh sb="2" eb="3">
      <t>バラ</t>
    </rPh>
    <rPh sb="3" eb="5">
      <t>ツミタテ</t>
    </rPh>
    <rPh sb="6" eb="8">
      <t>モウシコミ</t>
    </rPh>
    <rPh sb="8" eb="10">
      <t>アンナイ</t>
    </rPh>
    <rPh sb="11" eb="14">
      <t>カニュウシャ</t>
    </rPh>
    <rPh sb="14" eb="15">
      <t>ショウ</t>
    </rPh>
    <rPh sb="15" eb="17">
      <t>ソウフ</t>
    </rPh>
    <phoneticPr fontId="25"/>
  </si>
  <si>
    <t>会員証再発行事務</t>
    <rPh sb="6" eb="8">
      <t>ジム</t>
    </rPh>
    <phoneticPr fontId="2"/>
  </si>
  <si>
    <t>スポーツジム等会員登録申込み</t>
    <rPh sb="6" eb="7">
      <t>トウ</t>
    </rPh>
    <phoneticPr fontId="2"/>
  </si>
  <si>
    <t>互助組合各種セミナー関係事務</t>
    <rPh sb="0" eb="2">
      <t>ゴジョ</t>
    </rPh>
    <rPh sb="2" eb="4">
      <t>クミアイ</t>
    </rPh>
    <rPh sb="4" eb="6">
      <t>カクシュ</t>
    </rPh>
    <rPh sb="10" eb="12">
      <t>カンケイ</t>
    </rPh>
    <rPh sb="12" eb="14">
      <t>ジム</t>
    </rPh>
    <phoneticPr fontId="2"/>
  </si>
  <si>
    <t>申込書回収管理、対象者リストとりまとめ（年2回）</t>
    <rPh sb="20" eb="21">
      <t>ネン</t>
    </rPh>
    <rPh sb="22" eb="23">
      <t>カイ</t>
    </rPh>
    <phoneticPr fontId="25"/>
  </si>
  <si>
    <t>決定通知仕分け、送付（年2回）</t>
    <rPh sb="0" eb="2">
      <t>ケッテイ</t>
    </rPh>
    <rPh sb="2" eb="4">
      <t>ツウチ</t>
    </rPh>
    <rPh sb="4" eb="6">
      <t>シワ</t>
    </rPh>
    <rPh sb="8" eb="10">
      <t>ソウフ</t>
    </rPh>
    <rPh sb="11" eb="12">
      <t>ネン</t>
    </rPh>
    <rPh sb="13" eb="14">
      <t>カイ</t>
    </rPh>
    <phoneticPr fontId="10"/>
  </si>
  <si>
    <t>その他連絡事項の周知</t>
    <rPh sb="2" eb="3">
      <t>タ</t>
    </rPh>
    <rPh sb="3" eb="5">
      <t>レンラク</t>
    </rPh>
    <rPh sb="5" eb="7">
      <t>ジコウ</t>
    </rPh>
    <rPh sb="8" eb="10">
      <t>シュウチ</t>
    </rPh>
    <phoneticPr fontId="10"/>
  </si>
  <si>
    <t>団体取扱い保険</t>
    <rPh sb="0" eb="2">
      <t>ダンタイ</t>
    </rPh>
    <rPh sb="2" eb="4">
      <t>トリアツカ</t>
    </rPh>
    <rPh sb="5" eb="7">
      <t>ホケン</t>
    </rPh>
    <phoneticPr fontId="2"/>
  </si>
  <si>
    <t>組合員の確認</t>
    <rPh sb="0" eb="3">
      <t>クミアイイン</t>
    </rPh>
    <rPh sb="4" eb="6">
      <t>カクニン</t>
    </rPh>
    <phoneticPr fontId="26"/>
  </si>
  <si>
    <t>申込者月初回覧</t>
    <rPh sb="0" eb="2">
      <t>モウシコミ</t>
    </rPh>
    <rPh sb="2" eb="3">
      <t>シャ</t>
    </rPh>
    <rPh sb="3" eb="5">
      <t>ゲッショ</t>
    </rPh>
    <rPh sb="5" eb="7">
      <t>カイラン</t>
    </rPh>
    <phoneticPr fontId="26"/>
  </si>
  <si>
    <t>チラシ等掲示板掲載</t>
    <rPh sb="3" eb="4">
      <t>トウ</t>
    </rPh>
    <rPh sb="4" eb="7">
      <t>ケイジバン</t>
    </rPh>
    <rPh sb="7" eb="9">
      <t>ケイサイ</t>
    </rPh>
    <phoneticPr fontId="0"/>
  </si>
  <si>
    <t>各種ローン</t>
    <rPh sb="0" eb="2">
      <t>カクシュ</t>
    </rPh>
    <phoneticPr fontId="2"/>
  </si>
  <si>
    <t>ライフアップ配布</t>
  </si>
  <si>
    <t>庁外施設直送先配送部数修正・配布先データ修正</t>
    <rPh sb="0" eb="4">
      <t>チョウガイシセツ</t>
    </rPh>
    <rPh sb="4" eb="6">
      <t>チョクソウ</t>
    </rPh>
    <rPh sb="6" eb="7">
      <t>サキ</t>
    </rPh>
    <rPh sb="7" eb="11">
      <t>ハイソウブスウ</t>
    </rPh>
    <rPh sb="11" eb="13">
      <t>シュウセイ</t>
    </rPh>
    <phoneticPr fontId="2"/>
  </si>
  <si>
    <t>配布票作成・課ごと配布束作成・庁外施設に交換便発送</t>
    <rPh sb="0" eb="2">
      <t>ハイフ</t>
    </rPh>
    <rPh sb="2" eb="3">
      <t>ヒョウ</t>
    </rPh>
    <rPh sb="3" eb="5">
      <t>サクセイ</t>
    </rPh>
    <rPh sb="6" eb="7">
      <t>カ</t>
    </rPh>
    <rPh sb="9" eb="11">
      <t>ハイフ</t>
    </rPh>
    <rPh sb="11" eb="12">
      <t>タバ</t>
    </rPh>
    <rPh sb="12" eb="14">
      <t>サクセイ</t>
    </rPh>
    <rPh sb="15" eb="16">
      <t>チョウ</t>
    </rPh>
    <rPh sb="16" eb="17">
      <t>ガイ</t>
    </rPh>
    <rPh sb="17" eb="19">
      <t>シセツ</t>
    </rPh>
    <rPh sb="20" eb="22">
      <t>コウカン</t>
    </rPh>
    <rPh sb="22" eb="23">
      <t>ビン</t>
    </rPh>
    <rPh sb="23" eb="25">
      <t>ハッソウ</t>
    </rPh>
    <phoneticPr fontId="0"/>
  </si>
  <si>
    <t>退職者事務（年度途中・年度末）</t>
    <rPh sb="0" eb="3">
      <t>タイショクシャ</t>
    </rPh>
    <rPh sb="3" eb="5">
      <t>ジム</t>
    </rPh>
    <rPh sb="6" eb="8">
      <t>ネンド</t>
    </rPh>
    <rPh sb="8" eb="10">
      <t>トチュウ</t>
    </rPh>
    <rPh sb="11" eb="14">
      <t>ネンドマツ</t>
    </rPh>
    <phoneticPr fontId="0"/>
  </si>
  <si>
    <t>退職後継続申込書・退職者用積立年金保険請求書の取り付け</t>
    <rPh sb="0" eb="5">
      <t>タイショクゴケイゾク</t>
    </rPh>
    <rPh sb="5" eb="8">
      <t>モウシコミショ</t>
    </rPh>
    <rPh sb="9" eb="12">
      <t>タイショクシャ</t>
    </rPh>
    <rPh sb="12" eb="13">
      <t>ヨウ</t>
    </rPh>
    <rPh sb="13" eb="19">
      <t>ツミタテネンキンホケン</t>
    </rPh>
    <rPh sb="19" eb="22">
      <t>セイキュウショ</t>
    </rPh>
    <rPh sb="23" eb="24">
      <t>ト</t>
    </rPh>
    <rPh sb="25" eb="26">
      <t>ツ</t>
    </rPh>
    <phoneticPr fontId="2"/>
  </si>
  <si>
    <t>退職後継続保険料の徴収と互助組合への納付</t>
    <rPh sb="0" eb="3">
      <t>タイショクゴ</t>
    </rPh>
    <rPh sb="3" eb="5">
      <t>ケイゾク</t>
    </rPh>
    <rPh sb="5" eb="8">
      <t>ホケンリョウ</t>
    </rPh>
    <rPh sb="9" eb="11">
      <t>チョウシュウ</t>
    </rPh>
    <rPh sb="12" eb="14">
      <t>ゴジョ</t>
    </rPh>
    <rPh sb="14" eb="16">
      <t>クミアイ</t>
    </rPh>
    <rPh sb="18" eb="20">
      <t>ノウフ</t>
    </rPh>
    <phoneticPr fontId="2"/>
  </si>
  <si>
    <t>組合員証返却・紛失対応・準組合員証交付</t>
    <rPh sb="0" eb="3">
      <t>クミアイイン</t>
    </rPh>
    <rPh sb="3" eb="4">
      <t>ショウ</t>
    </rPh>
    <rPh sb="4" eb="6">
      <t>ヘンキャク</t>
    </rPh>
    <rPh sb="7" eb="9">
      <t>フンシツ</t>
    </rPh>
    <rPh sb="9" eb="11">
      <t>タイオウ</t>
    </rPh>
    <rPh sb="12" eb="13">
      <t>ジュン</t>
    </rPh>
    <rPh sb="13" eb="16">
      <t>クミアイイン</t>
    </rPh>
    <rPh sb="16" eb="17">
      <t>ショウ</t>
    </rPh>
    <rPh sb="17" eb="19">
      <t>コウフ</t>
    </rPh>
    <phoneticPr fontId="2"/>
  </si>
  <si>
    <t>派遣・転出入事務</t>
    <rPh sb="0" eb="2">
      <t>ハケン</t>
    </rPh>
    <rPh sb="3" eb="5">
      <t>テンシュツ</t>
    </rPh>
    <rPh sb="5" eb="6">
      <t>ニュウ</t>
    </rPh>
    <rPh sb="6" eb="8">
      <t>ジム</t>
    </rPh>
    <phoneticPr fontId="2"/>
  </si>
  <si>
    <t>対象者の控除リスト送付・請求、書類送付・受領及び担当者に配布</t>
    <rPh sb="0" eb="3">
      <t>タイショウシャ</t>
    </rPh>
    <rPh sb="4" eb="6">
      <t>コウジョ</t>
    </rPh>
    <rPh sb="9" eb="11">
      <t>ソウフ</t>
    </rPh>
    <rPh sb="12" eb="14">
      <t>セイキュウ</t>
    </rPh>
    <rPh sb="15" eb="17">
      <t>ショルイ</t>
    </rPh>
    <rPh sb="17" eb="19">
      <t>ソウフ</t>
    </rPh>
    <rPh sb="20" eb="22">
      <t>ジュリョウ</t>
    </rPh>
    <rPh sb="22" eb="23">
      <t>オヨ</t>
    </rPh>
    <rPh sb="24" eb="27">
      <t>タントウシャ</t>
    </rPh>
    <rPh sb="28" eb="30">
      <t>ハイフ</t>
    </rPh>
    <phoneticPr fontId="2"/>
  </si>
  <si>
    <t>人事給与システムに対象項目を入力・削除</t>
    <rPh sb="0" eb="2">
      <t>ジンジ</t>
    </rPh>
    <rPh sb="2" eb="4">
      <t>キュウヨ</t>
    </rPh>
    <rPh sb="9" eb="11">
      <t>タイショウ</t>
    </rPh>
    <rPh sb="11" eb="13">
      <t>コウモク</t>
    </rPh>
    <rPh sb="14" eb="16">
      <t>ニュウリョク</t>
    </rPh>
    <rPh sb="17" eb="19">
      <t>サクジョ</t>
    </rPh>
    <phoneticPr fontId="2"/>
  </si>
  <si>
    <t>教職員の加入団体に異動連絡・保険料確認</t>
    <rPh sb="0" eb="3">
      <t>キョウショクイン</t>
    </rPh>
    <rPh sb="4" eb="6">
      <t>カニュウ</t>
    </rPh>
    <rPh sb="6" eb="8">
      <t>ダンタイ</t>
    </rPh>
    <rPh sb="9" eb="11">
      <t>イドウ</t>
    </rPh>
    <rPh sb="11" eb="13">
      <t>レンラク</t>
    </rPh>
    <rPh sb="14" eb="17">
      <t>ホケンリョウ</t>
    </rPh>
    <rPh sb="17" eb="19">
      <t>カクニン</t>
    </rPh>
    <phoneticPr fontId="2"/>
  </si>
  <si>
    <t>図書カード</t>
    <rPh sb="0" eb="2">
      <t>トショ</t>
    </rPh>
    <phoneticPr fontId="0"/>
  </si>
  <si>
    <t>名簿作成・所属毎配付数確認・仕分け</t>
    <rPh sb="0" eb="2">
      <t>メイボ</t>
    </rPh>
    <rPh sb="2" eb="4">
      <t>サクセイ</t>
    </rPh>
    <rPh sb="5" eb="7">
      <t>ショゾク</t>
    </rPh>
    <rPh sb="7" eb="8">
      <t>ゴト</t>
    </rPh>
    <rPh sb="8" eb="10">
      <t>ハイフ</t>
    </rPh>
    <rPh sb="10" eb="11">
      <t>スウ</t>
    </rPh>
    <rPh sb="14" eb="16">
      <t>シワ</t>
    </rPh>
    <phoneticPr fontId="0"/>
  </si>
  <si>
    <t>配布・点検・個別連絡</t>
    <rPh sb="0" eb="2">
      <t>ハイフ</t>
    </rPh>
    <rPh sb="3" eb="5">
      <t>テンケン</t>
    </rPh>
    <rPh sb="6" eb="8">
      <t>コベツ</t>
    </rPh>
    <rPh sb="8" eb="10">
      <t>レンラク</t>
    </rPh>
    <phoneticPr fontId="0"/>
  </si>
  <si>
    <t>給与計算</t>
    <rPh sb="0" eb="2">
      <t>キュウヨ</t>
    </rPh>
    <rPh sb="2" eb="4">
      <t>ケイサン</t>
    </rPh>
    <phoneticPr fontId="10"/>
  </si>
  <si>
    <t>保険料控除情報修正・控除不能者の抽出</t>
    <rPh sb="0" eb="3">
      <t>ホケンリョウ</t>
    </rPh>
    <rPh sb="3" eb="5">
      <t>コウジョ</t>
    </rPh>
    <rPh sb="5" eb="7">
      <t>ジョウホウ</t>
    </rPh>
    <rPh sb="7" eb="9">
      <t>シュウセイ</t>
    </rPh>
    <rPh sb="10" eb="12">
      <t>コウジョ</t>
    </rPh>
    <rPh sb="12" eb="14">
      <t>フノウ</t>
    </rPh>
    <rPh sb="14" eb="15">
      <t>シャ</t>
    </rPh>
    <rPh sb="16" eb="18">
      <t>チュウシュツ</t>
    </rPh>
    <phoneticPr fontId="0"/>
  </si>
  <si>
    <t>各種納付書作成</t>
    <rPh sb="0" eb="2">
      <t>カクシュ</t>
    </rPh>
    <rPh sb="2" eb="4">
      <t>ノウフ</t>
    </rPh>
    <rPh sb="4" eb="5">
      <t>ショ</t>
    </rPh>
    <rPh sb="5" eb="7">
      <t>サクセイ</t>
    </rPh>
    <phoneticPr fontId="10"/>
  </si>
  <si>
    <t>控除納付書作成・控除不能者あて通知（メール・郵送・督促電話）</t>
    <rPh sb="0" eb="2">
      <t>コウジョ</t>
    </rPh>
    <rPh sb="2" eb="5">
      <t>ノウフショ</t>
    </rPh>
    <rPh sb="5" eb="7">
      <t>サクセイ</t>
    </rPh>
    <rPh sb="8" eb="10">
      <t>コウジョ</t>
    </rPh>
    <rPh sb="10" eb="13">
      <t>フノウシャ</t>
    </rPh>
    <rPh sb="15" eb="17">
      <t>ツウチ</t>
    </rPh>
    <rPh sb="22" eb="24">
      <t>ユウソウ</t>
    </rPh>
    <rPh sb="25" eb="29">
      <t>トクソクデンワ</t>
    </rPh>
    <phoneticPr fontId="2"/>
  </si>
  <si>
    <t>データ提出</t>
    <rPh sb="3" eb="5">
      <t>テイシュツ</t>
    </rPh>
    <phoneticPr fontId="0"/>
  </si>
  <si>
    <t>異動データ・送金報告書・控除結果データ</t>
    <rPh sb="0" eb="2">
      <t>イドウ</t>
    </rPh>
    <rPh sb="6" eb="8">
      <t>ソウキン</t>
    </rPh>
    <rPh sb="8" eb="11">
      <t>ホウコクショ</t>
    </rPh>
    <rPh sb="12" eb="14">
      <t>コウジョ</t>
    </rPh>
    <rPh sb="14" eb="16">
      <t>ケッカ</t>
    </rPh>
    <phoneticPr fontId="0"/>
  </si>
  <si>
    <t>財形貯蓄控除</t>
    <rPh sb="0" eb="2">
      <t>ザイケイ</t>
    </rPh>
    <rPh sb="2" eb="4">
      <t>チョチク</t>
    </rPh>
    <rPh sb="4" eb="6">
      <t>コウジョ</t>
    </rPh>
    <phoneticPr fontId="0"/>
  </si>
  <si>
    <t>控除結果確認</t>
  </si>
  <si>
    <t>控除結果データ作成・CDへの書込み、納付書作成</t>
    <rPh sb="14" eb="16">
      <t>カキコ</t>
    </rPh>
    <phoneticPr fontId="0"/>
  </si>
  <si>
    <t>新規募集・積立額変更事務</t>
    <rPh sb="0" eb="2">
      <t>シンキ</t>
    </rPh>
    <rPh sb="2" eb="4">
      <t>ボシュウ</t>
    </rPh>
    <rPh sb="5" eb="7">
      <t>ツミタテ</t>
    </rPh>
    <rPh sb="7" eb="8">
      <t>ガク</t>
    </rPh>
    <rPh sb="8" eb="10">
      <t>ヘンコウ</t>
    </rPh>
    <rPh sb="10" eb="12">
      <t>ジム</t>
    </rPh>
    <phoneticPr fontId="2"/>
  </si>
  <si>
    <t>届出書送付・受付・記載内容等確認（窓口含む）</t>
    <rPh sb="0" eb="2">
      <t>トドケデ</t>
    </rPh>
    <rPh sb="2" eb="3">
      <t>ショ</t>
    </rPh>
    <rPh sb="3" eb="5">
      <t>ソウフ</t>
    </rPh>
    <rPh sb="6" eb="8">
      <t>ウケツケ</t>
    </rPh>
    <rPh sb="9" eb="11">
      <t>キサイ</t>
    </rPh>
    <rPh sb="11" eb="13">
      <t>ナイヨウ</t>
    </rPh>
    <rPh sb="13" eb="14">
      <t>トウ</t>
    </rPh>
    <rPh sb="14" eb="16">
      <t>カクニン</t>
    </rPh>
    <rPh sb="17" eb="19">
      <t>マドグチ</t>
    </rPh>
    <rPh sb="19" eb="20">
      <t>フク</t>
    </rPh>
    <phoneticPr fontId="26"/>
  </si>
  <si>
    <t>取りまとめ送付書作成</t>
    <phoneticPr fontId="2"/>
  </si>
  <si>
    <t>本人控え送付</t>
    <rPh sb="0" eb="2">
      <t>ホンニン</t>
    </rPh>
    <rPh sb="2" eb="3">
      <t>ヒカ</t>
    </rPh>
    <rPh sb="4" eb="6">
      <t>ソウフ</t>
    </rPh>
    <phoneticPr fontId="2"/>
  </si>
  <si>
    <t>解約、払い出し事務</t>
    <rPh sb="0" eb="2">
      <t>カイヤク</t>
    </rPh>
    <rPh sb="3" eb="4">
      <t>ハラ</t>
    </rPh>
    <rPh sb="5" eb="6">
      <t>ダ</t>
    </rPh>
    <rPh sb="7" eb="9">
      <t>ジム</t>
    </rPh>
    <phoneticPr fontId="2"/>
  </si>
  <si>
    <t>取りまとめ送付書作成</t>
    <rPh sb="0" eb="1">
      <t>ト</t>
    </rPh>
    <rPh sb="5" eb="7">
      <t>ソウフ</t>
    </rPh>
    <rPh sb="7" eb="8">
      <t>ショ</t>
    </rPh>
    <rPh sb="8" eb="10">
      <t>サクセイ</t>
    </rPh>
    <phoneticPr fontId="25"/>
  </si>
  <si>
    <t>みずほ銀行からの書類受領、みずほ銀行への届出対応</t>
    <rPh sb="3" eb="5">
      <t>ギンコウ</t>
    </rPh>
    <rPh sb="8" eb="10">
      <t>ショルイ</t>
    </rPh>
    <rPh sb="10" eb="12">
      <t>ジュリョウ</t>
    </rPh>
    <rPh sb="16" eb="18">
      <t>ギンコウ</t>
    </rPh>
    <rPh sb="20" eb="22">
      <t>トドケデ</t>
    </rPh>
    <rPh sb="22" eb="24">
      <t>タイオウ</t>
    </rPh>
    <phoneticPr fontId="2"/>
  </si>
  <si>
    <t>金融機関からの明細表等の確認・整理</t>
    <rPh sb="0" eb="4">
      <t>キンユウキカン</t>
    </rPh>
    <rPh sb="7" eb="10">
      <t>メイサイヒョウ</t>
    </rPh>
    <rPh sb="10" eb="11">
      <t>トウ</t>
    </rPh>
    <rPh sb="12" eb="14">
      <t>カクニン</t>
    </rPh>
    <rPh sb="15" eb="17">
      <t>セイリ</t>
    </rPh>
    <phoneticPr fontId="26"/>
  </si>
  <si>
    <t>本人控え送付</t>
    <rPh sb="0" eb="2">
      <t>ホンニン</t>
    </rPh>
    <rPh sb="2" eb="3">
      <t>ヒカ</t>
    </rPh>
    <rPh sb="4" eb="6">
      <t>ソウフ</t>
    </rPh>
    <phoneticPr fontId="0"/>
  </si>
  <si>
    <t>財形残高表の整理</t>
    <rPh sb="0" eb="2">
      <t>ザイケイ</t>
    </rPh>
    <rPh sb="2" eb="4">
      <t>ザンダカ</t>
    </rPh>
    <rPh sb="4" eb="5">
      <t>ヒョウ</t>
    </rPh>
    <rPh sb="6" eb="8">
      <t>セイリ</t>
    </rPh>
    <phoneticPr fontId="2"/>
  </si>
  <si>
    <t>所属控えをキャビネットに保管・解約者の控えをキャビネットから取出</t>
    <rPh sb="0" eb="2">
      <t>ショゾク</t>
    </rPh>
    <rPh sb="2" eb="3">
      <t>ヒカ</t>
    </rPh>
    <rPh sb="12" eb="14">
      <t>ホカン</t>
    </rPh>
    <rPh sb="15" eb="17">
      <t>カイヤク</t>
    </rPh>
    <rPh sb="17" eb="18">
      <t>シャ</t>
    </rPh>
    <rPh sb="19" eb="20">
      <t>ヒカ</t>
    </rPh>
    <rPh sb="30" eb="31">
      <t>ト</t>
    </rPh>
    <rPh sb="31" eb="32">
      <t>ダ</t>
    </rPh>
    <phoneticPr fontId="0"/>
  </si>
  <si>
    <t>各種届出書準備</t>
    <rPh sb="0" eb="2">
      <t>カクシュ</t>
    </rPh>
    <rPh sb="2" eb="5">
      <t>トドケデショ</t>
    </rPh>
    <rPh sb="5" eb="7">
      <t>ジュンビ</t>
    </rPh>
    <phoneticPr fontId="0"/>
  </si>
  <si>
    <t>新規申込書・変更届Ａ・変更届Ｂ・払出請求書へのゴム印押印</t>
    <rPh sb="0" eb="2">
      <t>シンキ</t>
    </rPh>
    <rPh sb="2" eb="5">
      <t>モウシコミショ</t>
    </rPh>
    <rPh sb="6" eb="8">
      <t>ヘンコウ</t>
    </rPh>
    <rPh sb="8" eb="9">
      <t>トドケ</t>
    </rPh>
    <rPh sb="11" eb="13">
      <t>ヘンコウ</t>
    </rPh>
    <rPh sb="13" eb="14">
      <t>トドケ</t>
    </rPh>
    <rPh sb="16" eb="18">
      <t>ハライダシ</t>
    </rPh>
    <rPh sb="18" eb="21">
      <t>セイキュウショ</t>
    </rPh>
    <rPh sb="25" eb="26">
      <t>イン</t>
    </rPh>
    <rPh sb="26" eb="28">
      <t>オウイン</t>
    </rPh>
    <phoneticPr fontId="0"/>
  </si>
  <si>
    <t>退職者・転入転出者あて通知</t>
    <rPh sb="0" eb="2">
      <t>タイショク</t>
    </rPh>
    <rPh sb="2" eb="3">
      <t>シャ</t>
    </rPh>
    <rPh sb="4" eb="6">
      <t>テンニュウ</t>
    </rPh>
    <rPh sb="6" eb="9">
      <t>テンシュツシャ</t>
    </rPh>
    <rPh sb="11" eb="13">
      <t>ツウチ</t>
    </rPh>
    <phoneticPr fontId="25"/>
  </si>
  <si>
    <t>通知作成・送付</t>
    <rPh sb="0" eb="2">
      <t>ツウチ</t>
    </rPh>
    <rPh sb="2" eb="4">
      <t>サクセイ</t>
    </rPh>
    <rPh sb="5" eb="7">
      <t>ソウフ</t>
    </rPh>
    <phoneticPr fontId="26"/>
  </si>
  <si>
    <t>届出様式送付</t>
    <rPh sb="0" eb="2">
      <t>トドケデ</t>
    </rPh>
    <rPh sb="2" eb="4">
      <t>ヨウシキ</t>
    </rPh>
    <rPh sb="4" eb="6">
      <t>ソウフ</t>
    </rPh>
    <phoneticPr fontId="0"/>
  </si>
  <si>
    <t>窓口提出受付・確認・問合せ対応</t>
    <rPh sb="0" eb="2">
      <t>マドグチ</t>
    </rPh>
    <rPh sb="2" eb="4">
      <t>テイシュツ</t>
    </rPh>
    <rPh sb="4" eb="6">
      <t>ウケツケ</t>
    </rPh>
    <rPh sb="7" eb="9">
      <t>カクニン</t>
    </rPh>
    <rPh sb="10" eb="11">
      <t>ト</t>
    </rPh>
    <rPh sb="11" eb="12">
      <t>ア</t>
    </rPh>
    <rPh sb="13" eb="15">
      <t>タイオウ</t>
    </rPh>
    <phoneticPr fontId="26"/>
  </si>
  <si>
    <t>事業主証明発行事務</t>
    <rPh sb="0" eb="5">
      <t>ジギョウヌシショウメイ</t>
    </rPh>
    <rPh sb="5" eb="7">
      <t>ハッコウ</t>
    </rPh>
    <rPh sb="7" eb="9">
      <t>ジム</t>
    </rPh>
    <phoneticPr fontId="10"/>
  </si>
  <si>
    <t>申請受付・証明書作成</t>
    <rPh sb="0" eb="2">
      <t>シンセイ</t>
    </rPh>
    <rPh sb="2" eb="4">
      <t>ウケツケ</t>
    </rPh>
    <rPh sb="5" eb="8">
      <t>ショウメイショ</t>
    </rPh>
    <rPh sb="8" eb="10">
      <t>サクセイ</t>
    </rPh>
    <phoneticPr fontId="26"/>
  </si>
  <si>
    <t>交付（郵送・窓口）</t>
  </si>
  <si>
    <t>事業主控のファイリング、台帳入力</t>
    <rPh sb="0" eb="3">
      <t>ジギョウヌシ</t>
    </rPh>
    <rPh sb="3" eb="4">
      <t>ヒカ</t>
    </rPh>
    <rPh sb="12" eb="14">
      <t>ダイチョウ</t>
    </rPh>
    <rPh sb="14" eb="16">
      <t>ニュウリョク</t>
    </rPh>
    <phoneticPr fontId="2"/>
  </si>
  <si>
    <t>柔道整復師通知</t>
    <phoneticPr fontId="2"/>
  </si>
  <si>
    <t>搬入・配布リスト作成</t>
    <rPh sb="0" eb="2">
      <t>ハンニュウ</t>
    </rPh>
    <rPh sb="3" eb="5">
      <t>ハイフ</t>
    </rPh>
    <rPh sb="8" eb="10">
      <t>サクセイ</t>
    </rPh>
    <phoneticPr fontId="26"/>
  </si>
  <si>
    <t>課ごと配布束作成・庁外施設に交換便発送</t>
  </si>
  <si>
    <t>申請管理</t>
    <rPh sb="0" eb="2">
      <t>シンセイ</t>
    </rPh>
    <rPh sb="2" eb="4">
      <t>カンリ</t>
    </rPh>
    <phoneticPr fontId="2"/>
  </si>
  <si>
    <t>申請書受領・添付書類作成（新規・破損・追加・共用）</t>
    <rPh sb="0" eb="3">
      <t>シンセイショ</t>
    </rPh>
    <rPh sb="3" eb="5">
      <t>ジュリョウ</t>
    </rPh>
    <rPh sb="6" eb="8">
      <t>テンプ</t>
    </rPh>
    <rPh sb="8" eb="10">
      <t>ショルイ</t>
    </rPh>
    <rPh sb="10" eb="12">
      <t>サクセイ</t>
    </rPh>
    <rPh sb="13" eb="15">
      <t>シンキ</t>
    </rPh>
    <rPh sb="16" eb="18">
      <t>ハソン</t>
    </rPh>
    <rPh sb="19" eb="21">
      <t>ツイカ</t>
    </rPh>
    <rPh sb="22" eb="24">
      <t>キョウヨウ</t>
    </rPh>
    <phoneticPr fontId="0"/>
  </si>
  <si>
    <t>各種調査・集計</t>
    <rPh sb="0" eb="2">
      <t>カクシュ</t>
    </rPh>
    <rPh sb="2" eb="4">
      <t>チョウサ</t>
    </rPh>
    <rPh sb="5" eb="7">
      <t>シュウケイ</t>
    </rPh>
    <phoneticPr fontId="2"/>
  </si>
  <si>
    <t>新規採用・区分異動への被服貸与調査・集計</t>
    <rPh sb="0" eb="2">
      <t>シンキ</t>
    </rPh>
    <rPh sb="2" eb="4">
      <t>サイヨウ</t>
    </rPh>
    <rPh sb="5" eb="7">
      <t>クブン</t>
    </rPh>
    <rPh sb="7" eb="9">
      <t>イドウ</t>
    </rPh>
    <rPh sb="11" eb="13">
      <t>ヒフク</t>
    </rPh>
    <rPh sb="13" eb="15">
      <t>タイヨ</t>
    </rPh>
    <rPh sb="15" eb="17">
      <t>チョウサ</t>
    </rPh>
    <rPh sb="18" eb="20">
      <t>シュウケイ</t>
    </rPh>
    <phoneticPr fontId="0"/>
  </si>
  <si>
    <t>所属貸与希望調査・集計</t>
    <rPh sb="0" eb="2">
      <t>ショゾク</t>
    </rPh>
    <rPh sb="2" eb="4">
      <t>タイヨ</t>
    </rPh>
    <rPh sb="4" eb="6">
      <t>キボウ</t>
    </rPh>
    <rPh sb="6" eb="8">
      <t>チョウサ</t>
    </rPh>
    <rPh sb="9" eb="11">
      <t>シュウケイ</t>
    </rPh>
    <phoneticPr fontId="0"/>
  </si>
  <si>
    <t>防寒着・保安帽の貸与調査・集計</t>
    <rPh sb="0" eb="3">
      <t>ボウカンギ</t>
    </rPh>
    <rPh sb="4" eb="6">
      <t>ホアン</t>
    </rPh>
    <rPh sb="6" eb="7">
      <t>ボウ</t>
    </rPh>
    <rPh sb="8" eb="10">
      <t>タイヨ</t>
    </rPh>
    <rPh sb="10" eb="12">
      <t>チョウサ</t>
    </rPh>
    <rPh sb="13" eb="15">
      <t>シュウケイ</t>
    </rPh>
    <phoneticPr fontId="0"/>
  </si>
  <si>
    <t>貸与品在庫管理関係</t>
    <rPh sb="0" eb="2">
      <t>タイヨ</t>
    </rPh>
    <rPh sb="2" eb="3">
      <t>ヒン</t>
    </rPh>
    <rPh sb="3" eb="5">
      <t>ザイコ</t>
    </rPh>
    <rPh sb="5" eb="7">
      <t>カンリ</t>
    </rPh>
    <rPh sb="7" eb="9">
      <t>カンケイ</t>
    </rPh>
    <phoneticPr fontId="2"/>
  </si>
  <si>
    <t>貸与品管理簿の更新・在庫管理</t>
    <rPh sb="0" eb="2">
      <t>タイヨ</t>
    </rPh>
    <rPh sb="2" eb="3">
      <t>ヒン</t>
    </rPh>
    <rPh sb="3" eb="5">
      <t>カンリ</t>
    </rPh>
    <rPh sb="5" eb="6">
      <t>ボ</t>
    </rPh>
    <rPh sb="7" eb="9">
      <t>コウシン</t>
    </rPh>
    <rPh sb="10" eb="12">
      <t>ザイコ</t>
    </rPh>
    <rPh sb="12" eb="14">
      <t>カンリ</t>
    </rPh>
    <phoneticPr fontId="0"/>
  </si>
  <si>
    <t>仕様書作成・発注準備</t>
    <rPh sb="0" eb="3">
      <t>シヨウショ</t>
    </rPh>
    <rPh sb="3" eb="5">
      <t>サクセイ</t>
    </rPh>
    <rPh sb="6" eb="8">
      <t>ハッチュウ</t>
    </rPh>
    <rPh sb="8" eb="10">
      <t>ジュンビ</t>
    </rPh>
    <phoneticPr fontId="0"/>
  </si>
  <si>
    <t>返却物の廃棄</t>
    <rPh sb="0" eb="2">
      <t>ヘンキャク</t>
    </rPh>
    <rPh sb="2" eb="3">
      <t>ブツ</t>
    </rPh>
    <rPh sb="4" eb="6">
      <t>ハイキ</t>
    </rPh>
    <phoneticPr fontId="0"/>
  </si>
  <si>
    <t>クリーニング集計</t>
    <rPh sb="6" eb="8">
      <t>シュウケイ</t>
    </rPh>
    <phoneticPr fontId="0"/>
  </si>
  <si>
    <t>窓口対応・配付</t>
    <rPh sb="0" eb="2">
      <t>マドグチ</t>
    </rPh>
    <rPh sb="2" eb="4">
      <t>タイオウ</t>
    </rPh>
    <rPh sb="5" eb="7">
      <t>ハイフ</t>
    </rPh>
    <phoneticPr fontId="26"/>
  </si>
  <si>
    <t>各種書類作成準備</t>
    <rPh sb="0" eb="2">
      <t>カクシュ</t>
    </rPh>
    <rPh sb="2" eb="4">
      <t>ショルイ</t>
    </rPh>
    <rPh sb="4" eb="6">
      <t>サクセイ</t>
    </rPh>
    <rPh sb="6" eb="8">
      <t>ジュンビ</t>
    </rPh>
    <phoneticPr fontId="2"/>
  </si>
  <si>
    <t>交換便袋作成</t>
    <rPh sb="0" eb="2">
      <t>コウカン</t>
    </rPh>
    <rPh sb="2" eb="3">
      <t>ビン</t>
    </rPh>
    <rPh sb="3" eb="4">
      <t>フクロ</t>
    </rPh>
    <rPh sb="4" eb="6">
      <t>サクセイ</t>
    </rPh>
    <phoneticPr fontId="27"/>
  </si>
  <si>
    <t>職員厚生室等管理</t>
    <rPh sb="0" eb="2">
      <t>ショクイン</t>
    </rPh>
    <rPh sb="2" eb="4">
      <t>コウセイ</t>
    </rPh>
    <rPh sb="4" eb="5">
      <t>シツ</t>
    </rPh>
    <rPh sb="5" eb="6">
      <t>トウ</t>
    </rPh>
    <rPh sb="6" eb="8">
      <t>カンリ</t>
    </rPh>
    <phoneticPr fontId="2"/>
  </si>
  <si>
    <t>開錠</t>
    <rPh sb="0" eb="2">
      <t>カイジョウ</t>
    </rPh>
    <phoneticPr fontId="2"/>
  </si>
  <si>
    <t>清掃・施錠</t>
    <rPh sb="0" eb="2">
      <t>セイソウ</t>
    </rPh>
    <rPh sb="3" eb="5">
      <t>セジョウ</t>
    </rPh>
    <phoneticPr fontId="0"/>
  </si>
  <si>
    <t>貸室・備品利用台帳作成</t>
    <rPh sb="0" eb="2">
      <t>カシシツ</t>
    </rPh>
    <rPh sb="3" eb="5">
      <t>ビヒン</t>
    </rPh>
    <rPh sb="5" eb="7">
      <t>リヨウ</t>
    </rPh>
    <rPh sb="7" eb="9">
      <t>ダイチョウ</t>
    </rPh>
    <rPh sb="9" eb="11">
      <t>サクセイ</t>
    </rPh>
    <phoneticPr fontId="0"/>
  </si>
  <si>
    <t>互助給付金支給</t>
    <rPh sb="0" eb="2">
      <t>ゴジョ</t>
    </rPh>
    <rPh sb="2" eb="5">
      <t>キュウフキン</t>
    </rPh>
    <rPh sb="5" eb="7">
      <t>シキュウ</t>
    </rPh>
    <phoneticPr fontId="0"/>
  </si>
  <si>
    <t>申請の審査</t>
    <rPh sb="0" eb="2">
      <t>シンセイ</t>
    </rPh>
    <rPh sb="3" eb="5">
      <t>シンサ</t>
    </rPh>
    <phoneticPr fontId="0"/>
  </si>
  <si>
    <t>支給データ作成・盛込・納付書作成</t>
    <rPh sb="0" eb="2">
      <t>シキュウ</t>
    </rPh>
    <rPh sb="5" eb="7">
      <t>サクセイ</t>
    </rPh>
    <rPh sb="8" eb="10">
      <t>モリコミ</t>
    </rPh>
    <rPh sb="11" eb="14">
      <t>ノウフショ</t>
    </rPh>
    <rPh sb="14" eb="16">
      <t>サクセイ</t>
    </rPh>
    <phoneticPr fontId="0"/>
  </si>
  <si>
    <t>退職記念品料対象者抽出・支給データ盛込</t>
    <rPh sb="0" eb="2">
      <t>タイショク</t>
    </rPh>
    <rPh sb="2" eb="5">
      <t>キネンヒン</t>
    </rPh>
    <rPh sb="5" eb="6">
      <t>リョウ</t>
    </rPh>
    <rPh sb="6" eb="9">
      <t>タイショウシャ</t>
    </rPh>
    <rPh sb="9" eb="11">
      <t>チュウシュツ</t>
    </rPh>
    <rPh sb="12" eb="14">
      <t>シキュウ</t>
    </rPh>
    <rPh sb="17" eb="18">
      <t>モ</t>
    </rPh>
    <rPh sb="18" eb="19">
      <t>コ</t>
    </rPh>
    <phoneticPr fontId="0"/>
  </si>
  <si>
    <t>就学祝金・義務教育終了祝金の自動給付対象者抽出・支給データ作成・支給データ盛込</t>
    <rPh sb="0" eb="2">
      <t>シュウガク</t>
    </rPh>
    <rPh sb="2" eb="3">
      <t>イワ</t>
    </rPh>
    <rPh sb="3" eb="4">
      <t>キン</t>
    </rPh>
    <rPh sb="5" eb="7">
      <t>ギムキ</t>
    </rPh>
    <rPh sb="7" eb="9">
      <t>キョウイク</t>
    </rPh>
    <rPh sb="9" eb="11">
      <t>シュウリョウ</t>
    </rPh>
    <rPh sb="11" eb="12">
      <t>イワイ</t>
    </rPh>
    <rPh sb="12" eb="13">
      <t>キン</t>
    </rPh>
    <rPh sb="14" eb="16">
      <t>ジドウ</t>
    </rPh>
    <rPh sb="16" eb="18">
      <t>キュウフ</t>
    </rPh>
    <rPh sb="18" eb="21">
      <t>タイショウシャ</t>
    </rPh>
    <rPh sb="21" eb="23">
      <t>チュウシュツ</t>
    </rPh>
    <rPh sb="24" eb="26">
      <t>シキュウ</t>
    </rPh>
    <rPh sb="29" eb="31">
      <t>サクセイ</t>
    </rPh>
    <rPh sb="32" eb="34">
      <t>シキュウ</t>
    </rPh>
    <rPh sb="37" eb="38">
      <t>モリ</t>
    </rPh>
    <rPh sb="38" eb="39">
      <t>コミ</t>
    </rPh>
    <phoneticPr fontId="0"/>
  </si>
  <si>
    <t>福利厚生サービス人員データ</t>
    <rPh sb="0" eb="2">
      <t>フクリ</t>
    </rPh>
    <rPh sb="2" eb="4">
      <t>コウセイ</t>
    </rPh>
    <rPh sb="8" eb="10">
      <t>ジンイン</t>
    </rPh>
    <phoneticPr fontId="0"/>
  </si>
  <si>
    <t>人員データ作成・データアップロード</t>
    <rPh sb="0" eb="2">
      <t>ジンイン</t>
    </rPh>
    <rPh sb="5" eb="7">
      <t>サクセイ</t>
    </rPh>
    <phoneticPr fontId="0"/>
  </si>
  <si>
    <t>互助会費控除確認</t>
    <rPh sb="0" eb="3">
      <t>ゴジョカイ</t>
    </rPh>
    <rPh sb="3" eb="4">
      <t>ヒ</t>
    </rPh>
    <rPh sb="4" eb="6">
      <t>コウジョ</t>
    </rPh>
    <rPh sb="6" eb="8">
      <t>カクニン</t>
    </rPh>
    <phoneticPr fontId="0"/>
  </si>
  <si>
    <t>遡及控除リストの作成</t>
    <rPh sb="0" eb="2">
      <t>ソキュウ</t>
    </rPh>
    <rPh sb="2" eb="4">
      <t>コウジョ</t>
    </rPh>
    <rPh sb="8" eb="10">
      <t>サクセイ</t>
    </rPh>
    <phoneticPr fontId="0"/>
  </si>
  <si>
    <t>控除確認・控除データ修正</t>
    <rPh sb="0" eb="2">
      <t>コウジョ</t>
    </rPh>
    <rPh sb="2" eb="4">
      <t>カクニン</t>
    </rPh>
    <rPh sb="5" eb="7">
      <t>コウジョ</t>
    </rPh>
    <rPh sb="10" eb="12">
      <t>シュウセイ</t>
    </rPh>
    <phoneticPr fontId="0"/>
  </si>
  <si>
    <t>納付書作成</t>
    <rPh sb="0" eb="3">
      <t>ノウフショ</t>
    </rPh>
    <rPh sb="3" eb="5">
      <t>サクセイ</t>
    </rPh>
    <phoneticPr fontId="0"/>
  </si>
  <si>
    <t>カフェテリアプラン支給</t>
    <rPh sb="9" eb="11">
      <t>シキュウ</t>
    </rPh>
    <phoneticPr fontId="0"/>
  </si>
  <si>
    <t>支給データ作成・盛込・納付書作成</t>
    <rPh sb="0" eb="2">
      <t>シキュウ</t>
    </rPh>
    <rPh sb="5" eb="7">
      <t>サクセイ</t>
    </rPh>
    <rPh sb="8" eb="9">
      <t>モ</t>
    </rPh>
    <rPh sb="9" eb="10">
      <t>コ</t>
    </rPh>
    <rPh sb="11" eb="16">
      <t>ノウフショサクセイ</t>
    </rPh>
    <phoneticPr fontId="0"/>
  </si>
  <si>
    <t>紙申請書の郵送</t>
    <rPh sb="0" eb="1">
      <t>カミ</t>
    </rPh>
    <rPh sb="1" eb="4">
      <t>シンセイショ</t>
    </rPh>
    <rPh sb="5" eb="7">
      <t>ユウソウ</t>
    </rPh>
    <phoneticPr fontId="0"/>
  </si>
  <si>
    <t>不備返却分の交換便投函</t>
    <rPh sb="0" eb="2">
      <t>フビ</t>
    </rPh>
    <rPh sb="2" eb="4">
      <t>ヘンキャク</t>
    </rPh>
    <rPh sb="4" eb="5">
      <t>ブン</t>
    </rPh>
    <rPh sb="6" eb="8">
      <t>コウカン</t>
    </rPh>
    <rPh sb="8" eb="9">
      <t>ビン</t>
    </rPh>
    <rPh sb="9" eb="11">
      <t>トウカン</t>
    </rPh>
    <phoneticPr fontId="0"/>
  </si>
  <si>
    <t>事業案内等の送付</t>
    <rPh sb="0" eb="2">
      <t>ジギョウ</t>
    </rPh>
    <rPh sb="2" eb="4">
      <t>アンナイ</t>
    </rPh>
    <rPh sb="4" eb="5">
      <t>トウ</t>
    </rPh>
    <rPh sb="6" eb="8">
      <t>ソウフ</t>
    </rPh>
    <phoneticPr fontId="0"/>
  </si>
  <si>
    <t>対象者名簿作成、事業案内・ベネフィット・ステーション案内チラシ等の送付</t>
    <rPh sb="0" eb="3">
      <t>タイショウシャ</t>
    </rPh>
    <rPh sb="3" eb="5">
      <t>メイボ</t>
    </rPh>
    <rPh sb="5" eb="7">
      <t>サクセイ</t>
    </rPh>
    <rPh sb="8" eb="10">
      <t>ジギョウ</t>
    </rPh>
    <rPh sb="10" eb="12">
      <t>アンナイ</t>
    </rPh>
    <rPh sb="26" eb="28">
      <t>アンナイ</t>
    </rPh>
    <rPh sb="31" eb="32">
      <t>トウ</t>
    </rPh>
    <rPh sb="33" eb="35">
      <t>ソウフ</t>
    </rPh>
    <phoneticPr fontId="0"/>
  </si>
  <si>
    <t>公務員賠償責任保険</t>
    <rPh sb="0" eb="9">
      <t>コウムインバイショウセキニンホケン</t>
    </rPh>
    <phoneticPr fontId="0"/>
  </si>
  <si>
    <t>加入者データの更新・募集資材の校正</t>
    <rPh sb="0" eb="3">
      <t>カニュウシャ</t>
    </rPh>
    <rPh sb="7" eb="9">
      <t>コウシン</t>
    </rPh>
    <rPh sb="10" eb="12">
      <t>ボシュウ</t>
    </rPh>
    <rPh sb="12" eb="14">
      <t>シザイ</t>
    </rPh>
    <rPh sb="15" eb="17">
      <t>コウセイ</t>
    </rPh>
    <phoneticPr fontId="0"/>
  </si>
  <si>
    <t>募集通知発送作業（一部所属変更・封留め・交換便投函）</t>
    <rPh sb="0" eb="2">
      <t>ボシュウ</t>
    </rPh>
    <rPh sb="2" eb="4">
      <t>ツウチ</t>
    </rPh>
    <rPh sb="4" eb="6">
      <t>ハッソウ</t>
    </rPh>
    <rPh sb="6" eb="8">
      <t>サギョウ</t>
    </rPh>
    <rPh sb="13" eb="15">
      <t>ヘンコウ</t>
    </rPh>
    <phoneticPr fontId="0"/>
  </si>
  <si>
    <t>紙申請書確認・加入者データ作成</t>
    <rPh sb="0" eb="1">
      <t>カミ</t>
    </rPh>
    <rPh sb="1" eb="4">
      <t>シンセイショ</t>
    </rPh>
    <rPh sb="4" eb="6">
      <t>カクニン</t>
    </rPh>
    <rPh sb="7" eb="10">
      <t>カニュウシャ</t>
    </rPh>
    <rPh sb="13" eb="15">
      <t>サクセイ</t>
    </rPh>
    <phoneticPr fontId="0"/>
  </si>
  <si>
    <t>保険料控除データ盛込</t>
    <rPh sb="0" eb="3">
      <t>ホケンリョウ</t>
    </rPh>
    <rPh sb="3" eb="5">
      <t>コウジョ</t>
    </rPh>
    <rPh sb="8" eb="9">
      <t>モ</t>
    </rPh>
    <rPh sb="9" eb="10">
      <t>コ</t>
    </rPh>
    <phoneticPr fontId="0"/>
  </si>
  <si>
    <t>休職者宛て通知・納付書作成</t>
    <rPh sb="0" eb="2">
      <t>キュウショク</t>
    </rPh>
    <rPh sb="2" eb="3">
      <t>シャ</t>
    </rPh>
    <rPh sb="3" eb="4">
      <t>ア</t>
    </rPh>
    <rPh sb="5" eb="7">
      <t>ツウチ</t>
    </rPh>
    <rPh sb="8" eb="13">
      <t>ノウフショサクセイ</t>
    </rPh>
    <phoneticPr fontId="0"/>
  </si>
  <si>
    <t>友好都市交流支援助成</t>
    <rPh sb="0" eb="2">
      <t>ユウコウ</t>
    </rPh>
    <rPh sb="2" eb="4">
      <t>トシ</t>
    </rPh>
    <rPh sb="4" eb="6">
      <t>コウリュウ</t>
    </rPh>
    <rPh sb="6" eb="8">
      <t>シエン</t>
    </rPh>
    <rPh sb="8" eb="10">
      <t>ジョセイ</t>
    </rPh>
    <phoneticPr fontId="0"/>
  </si>
  <si>
    <t>予算管理</t>
    <rPh sb="0" eb="2">
      <t>ヨサン</t>
    </rPh>
    <rPh sb="2" eb="4">
      <t>カンリ</t>
    </rPh>
    <phoneticPr fontId="0"/>
  </si>
  <si>
    <t>各会計例月締め処理・WEB帳票出力</t>
    <rPh sb="0" eb="3">
      <t>カクカイケイ</t>
    </rPh>
    <rPh sb="3" eb="5">
      <t>レイゲツ</t>
    </rPh>
    <rPh sb="5" eb="6">
      <t>シ</t>
    </rPh>
    <rPh sb="7" eb="9">
      <t>ショリ</t>
    </rPh>
    <rPh sb="13" eb="15">
      <t>チョウヒョウ</t>
    </rPh>
    <rPh sb="15" eb="17">
      <t>シュツリョク</t>
    </rPh>
    <phoneticPr fontId="0"/>
  </si>
  <si>
    <t>休憩室座布団クリーニング</t>
    <rPh sb="0" eb="3">
      <t>キュウケイシツ</t>
    </rPh>
    <rPh sb="3" eb="6">
      <t>ザブトン</t>
    </rPh>
    <phoneticPr fontId="0"/>
  </si>
  <si>
    <t>カバーを剥がす、座布団に消臭剤をかけて干す、新しいカバーをつける</t>
    <rPh sb="4" eb="5">
      <t>ハ</t>
    </rPh>
    <rPh sb="8" eb="11">
      <t>ザブトン</t>
    </rPh>
    <rPh sb="12" eb="15">
      <t>ショウシュウザイ</t>
    </rPh>
    <rPh sb="19" eb="20">
      <t>ホ</t>
    </rPh>
    <rPh sb="22" eb="23">
      <t>アタラ</t>
    </rPh>
    <phoneticPr fontId="2"/>
  </si>
  <si>
    <t>健康診断受診票等配付</t>
    <phoneticPr fontId="2"/>
  </si>
  <si>
    <t>胃部検診受診票配布(課ごとに仕分け文書交換室へ運ぶ）</t>
    <rPh sb="0" eb="2">
      <t>イブ</t>
    </rPh>
    <rPh sb="2" eb="4">
      <t>ケンシン</t>
    </rPh>
    <rPh sb="4" eb="6">
      <t>ジュシン</t>
    </rPh>
    <rPh sb="6" eb="7">
      <t>ヒョウ</t>
    </rPh>
    <rPh sb="7" eb="9">
      <t>ハイフ</t>
    </rPh>
    <rPh sb="10" eb="11">
      <t>カ</t>
    </rPh>
    <rPh sb="14" eb="16">
      <t>シワ</t>
    </rPh>
    <rPh sb="17" eb="19">
      <t>ブンショ</t>
    </rPh>
    <rPh sb="19" eb="21">
      <t>コウカン</t>
    </rPh>
    <rPh sb="21" eb="22">
      <t>シツ</t>
    </rPh>
    <rPh sb="23" eb="24">
      <t>ハコ</t>
    </rPh>
    <phoneticPr fontId="23"/>
  </si>
  <si>
    <t>婦人科検診受診票配布（課ごとに仕分け文書交換室へ運ぶ）</t>
    <rPh sb="0" eb="3">
      <t>フジンカ</t>
    </rPh>
    <rPh sb="3" eb="5">
      <t>ケンシン</t>
    </rPh>
    <rPh sb="5" eb="7">
      <t>ジュシン</t>
    </rPh>
    <rPh sb="7" eb="8">
      <t>ヒョウ</t>
    </rPh>
    <rPh sb="8" eb="10">
      <t>ハイフ</t>
    </rPh>
    <rPh sb="11" eb="12">
      <t>カ</t>
    </rPh>
    <rPh sb="15" eb="17">
      <t>シワ</t>
    </rPh>
    <rPh sb="18" eb="20">
      <t>ブンショ</t>
    </rPh>
    <rPh sb="20" eb="22">
      <t>コウカン</t>
    </rPh>
    <rPh sb="22" eb="23">
      <t>シツ</t>
    </rPh>
    <rPh sb="24" eb="25">
      <t>ハコ</t>
    </rPh>
    <phoneticPr fontId="23"/>
  </si>
  <si>
    <t>ストレスチェック受診票配付（封留め・庁内or庁外の仕分け・交換便投函）</t>
    <rPh sb="8" eb="13">
      <t>ジュシンヒョウハイフ</t>
    </rPh>
    <rPh sb="14" eb="15">
      <t>フウ</t>
    </rPh>
    <rPh sb="15" eb="16">
      <t>ド</t>
    </rPh>
    <rPh sb="18" eb="20">
      <t>チョウナイ</t>
    </rPh>
    <rPh sb="22" eb="23">
      <t>チョウ</t>
    </rPh>
    <rPh sb="23" eb="24">
      <t>ガイ</t>
    </rPh>
    <rPh sb="25" eb="27">
      <t>シワ</t>
    </rPh>
    <rPh sb="29" eb="31">
      <t>コウカン</t>
    </rPh>
    <rPh sb="31" eb="32">
      <t>ビン</t>
    </rPh>
    <rPh sb="32" eb="34">
      <t>トウカン</t>
    </rPh>
    <phoneticPr fontId="27"/>
  </si>
  <si>
    <t>ストレスチェック個人結果配付（退職者&amp;異動者引き抜き・封留め・庁内or庁外の仕分け・交換便投函）</t>
    <rPh sb="8" eb="10">
      <t>コジン</t>
    </rPh>
    <rPh sb="10" eb="12">
      <t>ケッカ</t>
    </rPh>
    <rPh sb="12" eb="14">
      <t>ハイフ</t>
    </rPh>
    <rPh sb="15" eb="17">
      <t>タイショク</t>
    </rPh>
    <rPh sb="17" eb="18">
      <t>シャ</t>
    </rPh>
    <rPh sb="19" eb="21">
      <t>イドウ</t>
    </rPh>
    <rPh sb="21" eb="22">
      <t>シャ</t>
    </rPh>
    <rPh sb="22" eb="23">
      <t>ヒ</t>
    </rPh>
    <rPh sb="24" eb="25">
      <t>ヌ</t>
    </rPh>
    <rPh sb="27" eb="28">
      <t>フウ</t>
    </rPh>
    <rPh sb="28" eb="29">
      <t>ド</t>
    </rPh>
    <rPh sb="45" eb="47">
      <t>トウカン</t>
    </rPh>
    <phoneticPr fontId="0"/>
  </si>
  <si>
    <t>ストレスチェック組織結果配付（一部所属に通知封入・封留め・交換便投函）</t>
    <rPh sb="8" eb="10">
      <t>ソシキ</t>
    </rPh>
    <rPh sb="10" eb="12">
      <t>ケッカ</t>
    </rPh>
    <rPh sb="12" eb="14">
      <t>ハイフ</t>
    </rPh>
    <rPh sb="15" eb="17">
      <t>イチブ</t>
    </rPh>
    <rPh sb="17" eb="19">
      <t>ショゾク</t>
    </rPh>
    <rPh sb="20" eb="22">
      <t>ツウチ</t>
    </rPh>
    <rPh sb="22" eb="24">
      <t>フウニュウ</t>
    </rPh>
    <rPh sb="25" eb="26">
      <t>フウ</t>
    </rPh>
    <rPh sb="26" eb="27">
      <t>ド</t>
    </rPh>
    <rPh sb="29" eb="32">
      <t>コウカンビン</t>
    </rPh>
    <rPh sb="32" eb="34">
      <t>トウカン</t>
    </rPh>
    <phoneticPr fontId="26"/>
  </si>
  <si>
    <t>定期健康診断受診票配付（課ごとに仕分け文書交換室へ運ぶ）</t>
    <rPh sb="0" eb="2">
      <t>テイキ</t>
    </rPh>
    <rPh sb="2" eb="4">
      <t>ケンコウ</t>
    </rPh>
    <rPh sb="4" eb="6">
      <t>シンダン</t>
    </rPh>
    <rPh sb="6" eb="8">
      <t>ジュシン</t>
    </rPh>
    <rPh sb="8" eb="9">
      <t>ヒョウ</t>
    </rPh>
    <rPh sb="9" eb="11">
      <t>ハイフ</t>
    </rPh>
    <rPh sb="12" eb="13">
      <t>カ</t>
    </rPh>
    <rPh sb="16" eb="18">
      <t>シワ</t>
    </rPh>
    <rPh sb="19" eb="24">
      <t>ブンショコウカンシツ</t>
    </rPh>
    <rPh sb="25" eb="26">
      <t>ハコ</t>
    </rPh>
    <phoneticPr fontId="2"/>
  </si>
  <si>
    <t>定期健康診断結果配付（課ごとに仕分け文書交換室へ運ぶ）</t>
    <rPh sb="0" eb="2">
      <t>テイキ</t>
    </rPh>
    <rPh sb="2" eb="4">
      <t>ケンコウ</t>
    </rPh>
    <rPh sb="4" eb="6">
      <t>シンダン</t>
    </rPh>
    <rPh sb="6" eb="8">
      <t>ケッカ</t>
    </rPh>
    <rPh sb="8" eb="10">
      <t>ハイフ</t>
    </rPh>
    <rPh sb="11" eb="12">
      <t>カ</t>
    </rPh>
    <rPh sb="15" eb="17">
      <t>シワ</t>
    </rPh>
    <rPh sb="18" eb="23">
      <t>ブンショコウカンシツ</t>
    </rPh>
    <rPh sb="24" eb="25">
      <t>ハコ</t>
    </rPh>
    <phoneticPr fontId="2"/>
  </si>
  <si>
    <t>健診結果等労働基準監督署提出資料作成</t>
    <rPh sb="0" eb="2">
      <t>ケンシン</t>
    </rPh>
    <rPh sb="2" eb="4">
      <t>ケッカ</t>
    </rPh>
    <rPh sb="4" eb="5">
      <t>トウ</t>
    </rPh>
    <rPh sb="5" eb="12">
      <t>ロウドウキジュンカントクショ</t>
    </rPh>
    <rPh sb="12" eb="14">
      <t>テイシュツ</t>
    </rPh>
    <rPh sb="14" eb="16">
      <t>シリョウ</t>
    </rPh>
    <rPh sb="16" eb="18">
      <t>サクセイ</t>
    </rPh>
    <phoneticPr fontId="0"/>
  </si>
  <si>
    <t>胃部・婦人科検診希望調査票配布</t>
    <rPh sb="3" eb="6">
      <t>フジンカ</t>
    </rPh>
    <rPh sb="6" eb="8">
      <t>ケンシン</t>
    </rPh>
    <rPh sb="8" eb="10">
      <t>キボウ</t>
    </rPh>
    <rPh sb="10" eb="12">
      <t>チョウサ</t>
    </rPh>
    <rPh sb="12" eb="13">
      <t>ヒョウ</t>
    </rPh>
    <rPh sb="13" eb="15">
      <t>ハイフ</t>
    </rPh>
    <phoneticPr fontId="0"/>
  </si>
  <si>
    <t>情報機器作業従事者健康診断対象者 調査票</t>
    <rPh sb="0" eb="2">
      <t>ジョウホウ</t>
    </rPh>
    <rPh sb="2" eb="4">
      <t>キキ</t>
    </rPh>
    <rPh sb="4" eb="6">
      <t>サギョウ</t>
    </rPh>
    <rPh sb="6" eb="9">
      <t>ジュウジシャ</t>
    </rPh>
    <rPh sb="9" eb="11">
      <t>ケンコウ</t>
    </rPh>
    <rPh sb="11" eb="13">
      <t>シンダン</t>
    </rPh>
    <rPh sb="13" eb="16">
      <t>タイショウシャ</t>
    </rPh>
    <rPh sb="17" eb="20">
      <t>チョウサヒョウ</t>
    </rPh>
    <phoneticPr fontId="0"/>
  </si>
  <si>
    <t>胃部・婦人科検診希望調査票回収（健診種別ごと・所属順に並び替え・縮小コピー）</t>
    <rPh sb="3" eb="6">
      <t>フジンカ</t>
    </rPh>
    <rPh sb="6" eb="8">
      <t>ケンシン</t>
    </rPh>
    <rPh sb="8" eb="10">
      <t>キボウ</t>
    </rPh>
    <rPh sb="10" eb="12">
      <t>チョウサ</t>
    </rPh>
    <rPh sb="12" eb="13">
      <t>ヒョウ</t>
    </rPh>
    <rPh sb="13" eb="15">
      <t>カイシュウ</t>
    </rPh>
    <rPh sb="16" eb="18">
      <t>ケンシン</t>
    </rPh>
    <rPh sb="18" eb="20">
      <t>シュベツ</t>
    </rPh>
    <rPh sb="23" eb="25">
      <t>ショゾク</t>
    </rPh>
    <rPh sb="25" eb="26">
      <t>ジュン</t>
    </rPh>
    <rPh sb="27" eb="28">
      <t>ナラ</t>
    </rPh>
    <rPh sb="29" eb="30">
      <t>カ</t>
    </rPh>
    <rPh sb="32" eb="34">
      <t>シュクショウ</t>
    </rPh>
    <phoneticPr fontId="0"/>
  </si>
  <si>
    <t>情報機器作業従事者健康診断受診票配布(課ごとに仕分け文書交換室へ運ぶ）</t>
    <rPh sb="0" eb="2">
      <t>ジョウホウ</t>
    </rPh>
    <rPh sb="2" eb="4">
      <t>キキ</t>
    </rPh>
    <rPh sb="4" eb="6">
      <t>サギョウ</t>
    </rPh>
    <rPh sb="6" eb="9">
      <t>ジュウジシャ</t>
    </rPh>
    <rPh sb="9" eb="11">
      <t>ケンコウ</t>
    </rPh>
    <rPh sb="11" eb="13">
      <t>シンダン</t>
    </rPh>
    <rPh sb="13" eb="15">
      <t>ジュシン</t>
    </rPh>
    <rPh sb="15" eb="16">
      <t>ヒョウ</t>
    </rPh>
    <rPh sb="16" eb="18">
      <t>ハイフ</t>
    </rPh>
    <phoneticPr fontId="0"/>
  </si>
  <si>
    <t>情報機器作業従事者健康診断結果配布(課ごとに仕分け文書交換室へ運ぶ）</t>
    <rPh sb="0" eb="2">
      <t>ジョウホウ</t>
    </rPh>
    <rPh sb="2" eb="4">
      <t>キキ</t>
    </rPh>
    <rPh sb="4" eb="6">
      <t>サギョウ</t>
    </rPh>
    <rPh sb="6" eb="9">
      <t>ジュウジシャ</t>
    </rPh>
    <rPh sb="9" eb="11">
      <t>ケンコウ</t>
    </rPh>
    <rPh sb="11" eb="13">
      <t>シンダン</t>
    </rPh>
    <rPh sb="13" eb="15">
      <t>ケッカ</t>
    </rPh>
    <rPh sb="15" eb="17">
      <t>ハイフ</t>
    </rPh>
    <phoneticPr fontId="0"/>
  </si>
  <si>
    <t>胃部検診結果配布（対象者へ個別送付）</t>
    <rPh sb="9" eb="12">
      <t>タイショウシャ</t>
    </rPh>
    <rPh sb="13" eb="15">
      <t>コベツ</t>
    </rPh>
    <rPh sb="15" eb="17">
      <t>ソウフ</t>
    </rPh>
    <phoneticPr fontId="1"/>
  </si>
  <si>
    <t>婦人科検診受診票配布（対象者へ個別送付）</t>
  </si>
  <si>
    <t>脱退、変更、請求用紙交付</t>
    <rPh sb="0" eb="2">
      <t>ダッタイ</t>
    </rPh>
    <rPh sb="3" eb="5">
      <t>ヘンコウ</t>
    </rPh>
    <rPh sb="6" eb="8">
      <t>セイキュウ</t>
    </rPh>
    <rPh sb="8" eb="10">
      <t>ヨウシ</t>
    </rPh>
    <rPh sb="10" eb="12">
      <t>コウフ</t>
    </rPh>
    <phoneticPr fontId="27"/>
  </si>
  <si>
    <t>新規任用職員業務（会計年度任用職員）</t>
  </si>
  <si>
    <t>新規採用・転入職員業務（常勤）</t>
  </si>
  <si>
    <t>証明書発行業務</t>
  </si>
  <si>
    <t>氏名住所変更業務</t>
  </si>
  <si>
    <t>名札業務</t>
  </si>
  <si>
    <t>職員証業務</t>
  </si>
  <si>
    <t>給与振込口座登録</t>
  </si>
  <si>
    <t>給与計算・期末勤勉手当計算（明細の発行）</t>
  </si>
  <si>
    <t>住民税</t>
  </si>
  <si>
    <t>年末調整業務</t>
  </si>
  <si>
    <t>法定調書業務</t>
  </si>
  <si>
    <t>各種手当に係る実態調査（各年1回：通勤・住居・扶養）</t>
  </si>
  <si>
    <t>調査依頼（給与証明書）</t>
  </si>
  <si>
    <t>東京都職員共済組合関係事務（資格・給付・人間ドック・その他）</t>
  </si>
  <si>
    <t>雇用保険事務（資格・給付）</t>
  </si>
  <si>
    <t>保険料控除</t>
  </si>
  <si>
    <t>区互助会（給付・カフェテリア・ベネフィットステーション・保険・互助会費・その他）</t>
  </si>
  <si>
    <t>被服貸与</t>
  </si>
  <si>
    <t>その他</t>
  </si>
  <si>
    <t>健康診断</t>
  </si>
  <si>
    <t>【月例】給与支給明細事務</t>
    <rPh sb="1" eb="3">
      <t>ゲツレイ</t>
    </rPh>
    <rPh sb="4" eb="6">
      <t>キュウヨ</t>
    </rPh>
    <rPh sb="6" eb="8">
      <t>シキュウ</t>
    </rPh>
    <rPh sb="8" eb="10">
      <t>メイサイ</t>
    </rPh>
    <rPh sb="10" eb="12">
      <t>ジム</t>
    </rPh>
    <phoneticPr fontId="2"/>
  </si>
  <si>
    <t>【月例】給与支給明細事務（再発行）</t>
    <rPh sb="4" eb="6">
      <t>キュウヨ</t>
    </rPh>
    <rPh sb="6" eb="8">
      <t>シキュウ</t>
    </rPh>
    <rPh sb="8" eb="10">
      <t>メイサイ</t>
    </rPh>
    <rPh sb="10" eb="12">
      <t>ジム</t>
    </rPh>
    <rPh sb="13" eb="16">
      <t>サイハッコウ</t>
    </rPh>
    <phoneticPr fontId="2"/>
  </si>
  <si>
    <t>【期末】給与支給明細事務</t>
    <rPh sb="1" eb="3">
      <t>キマツ</t>
    </rPh>
    <rPh sb="4" eb="6">
      <t>キュウヨ</t>
    </rPh>
    <rPh sb="6" eb="8">
      <t>シキュウ</t>
    </rPh>
    <rPh sb="8" eb="10">
      <t>メイサイ</t>
    </rPh>
    <rPh sb="10" eb="12">
      <t>ジム</t>
    </rPh>
    <phoneticPr fontId="2"/>
  </si>
  <si>
    <t>共済・社会保険関係事務
（共済関係事務（会計年度任用職員分含む））</t>
    <phoneticPr fontId="2"/>
  </si>
  <si>
    <t>共済・社会保険関係事務
（社会保険関係事務（会計年度任用職員分含む））</t>
    <phoneticPr fontId="2"/>
  </si>
  <si>
    <t>ストレスチェック</t>
    <phoneticPr fontId="2"/>
  </si>
  <si>
    <t>No．</t>
    <phoneticPr fontId="2"/>
  </si>
  <si>
    <t>控除データ盛込</t>
    <rPh sb="0" eb="2">
      <t>コウジョ</t>
    </rPh>
    <rPh sb="5" eb="7">
      <t>モリコミ</t>
    </rPh>
    <phoneticPr fontId="27"/>
  </si>
  <si>
    <t>区分</t>
    <rPh sb="0" eb="2">
      <t>クブン</t>
    </rPh>
    <phoneticPr fontId="2"/>
  </si>
  <si>
    <t>審査書類作成・個別連絡・盛込</t>
    <rPh sb="2" eb="4">
      <t>ショルイ</t>
    </rPh>
    <rPh sb="4" eb="6">
      <t>サクセイ</t>
    </rPh>
    <rPh sb="12" eb="14">
      <t>モリコミ</t>
    </rPh>
    <phoneticPr fontId="26"/>
  </si>
  <si>
    <t>委託業務内容</t>
    <rPh sb="0" eb="2">
      <t>イタク</t>
    </rPh>
    <rPh sb="2" eb="4">
      <t>ギョウム</t>
    </rPh>
    <rPh sb="4" eb="6">
      <t>ナイヨウ</t>
    </rPh>
    <phoneticPr fontId="2"/>
  </si>
  <si>
    <t>給与明細の印刷・圧着（紙対象者）</t>
    <rPh sb="0" eb="2">
      <t>キュウヨ</t>
    </rPh>
    <rPh sb="2" eb="4">
      <t>メイサイ</t>
    </rPh>
    <rPh sb="5" eb="7">
      <t>インサツ</t>
    </rPh>
    <rPh sb="8" eb="10">
      <t>アッチャク</t>
    </rPh>
    <rPh sb="11" eb="12">
      <t>カミ</t>
    </rPh>
    <rPh sb="12" eb="14">
      <t>タイショウ</t>
    </rPh>
    <rPh sb="14" eb="15">
      <t>シャ</t>
    </rPh>
    <phoneticPr fontId="2"/>
  </si>
  <si>
    <t>申請に不備があった場合の連絡（紙・電子）</t>
    <rPh sb="0" eb="2">
      <t>シンセイ</t>
    </rPh>
    <rPh sb="3" eb="5">
      <t>フビ</t>
    </rPh>
    <rPh sb="9" eb="11">
      <t>バアイ</t>
    </rPh>
    <rPh sb="12" eb="14">
      <t>レンラク</t>
    </rPh>
    <rPh sb="17" eb="19">
      <t>デンシ</t>
    </rPh>
    <phoneticPr fontId="2"/>
  </si>
  <si>
    <t>申請に不備があった場合の連絡（紙・電子）</t>
    <phoneticPr fontId="2"/>
  </si>
  <si>
    <t>保険料控除申告書・配偶者控除申告書送付</t>
    <rPh sb="0" eb="3">
      <t>ホケンリョウ</t>
    </rPh>
    <rPh sb="3" eb="5">
      <t>コウジョ</t>
    </rPh>
    <rPh sb="5" eb="8">
      <t>シンコクショ</t>
    </rPh>
    <rPh sb="9" eb="12">
      <t>ハイグウシャ</t>
    </rPh>
    <rPh sb="12" eb="14">
      <t>コウジョ</t>
    </rPh>
    <rPh sb="14" eb="17">
      <t>シンコクショ</t>
    </rPh>
    <rPh sb="17" eb="19">
      <t>ソウフ</t>
    </rPh>
    <phoneticPr fontId="10"/>
  </si>
  <si>
    <t>扶養控除申告書送付</t>
    <rPh sb="0" eb="2">
      <t>フヨウ</t>
    </rPh>
    <rPh sb="2" eb="4">
      <t>コウジョ</t>
    </rPh>
    <rPh sb="4" eb="7">
      <t>シンコクショ</t>
    </rPh>
    <rPh sb="7" eb="9">
      <t>ソウフ</t>
    </rPh>
    <phoneticPr fontId="20"/>
  </si>
  <si>
    <t>申請書類の受領及び認定作業（紙・電子）
※電子申請者分は庶務事務システム上での「起票」を含む。</t>
    <rPh sb="0" eb="2">
      <t>シンセイ</t>
    </rPh>
    <rPh sb="2" eb="4">
      <t>ショルイ</t>
    </rPh>
    <rPh sb="5" eb="7">
      <t>ジュリョウ</t>
    </rPh>
    <rPh sb="7" eb="8">
      <t>オヨ</t>
    </rPh>
    <rPh sb="9" eb="11">
      <t>ニンテイ</t>
    </rPh>
    <rPh sb="11" eb="13">
      <t>サギョウ</t>
    </rPh>
    <rPh sb="14" eb="15">
      <t>カミ</t>
    </rPh>
    <rPh sb="16" eb="18">
      <t>デンシ</t>
    </rPh>
    <rPh sb="21" eb="23">
      <t>デンシ</t>
    </rPh>
    <rPh sb="30" eb="32">
      <t>ジム</t>
    </rPh>
    <phoneticPr fontId="2"/>
  </si>
  <si>
    <t>共通基盤システムに掲示するメッセージを作成し、フォルダへ格納</t>
    <rPh sb="0" eb="2">
      <t>キョウツウ</t>
    </rPh>
    <rPh sb="2" eb="4">
      <t>キバン</t>
    </rPh>
    <phoneticPr fontId="2"/>
  </si>
  <si>
    <t>庶務事務システムで起票（電子申請分）</t>
    <rPh sb="0" eb="4">
      <t>ショムジム</t>
    </rPh>
    <rPh sb="9" eb="11">
      <t>キヒョウ</t>
    </rPh>
    <rPh sb="12" eb="14">
      <t>デンシ</t>
    </rPh>
    <rPh sb="14" eb="16">
      <t>シンセイ</t>
    </rPh>
    <rPh sb="16" eb="17">
      <t>ブン</t>
    </rPh>
    <phoneticPr fontId="2"/>
  </si>
  <si>
    <t>人事給与システム入力（紙申請分）</t>
    <rPh sb="0" eb="2">
      <t>ジンジ</t>
    </rPh>
    <rPh sb="2" eb="4">
      <t>キュウヨ</t>
    </rPh>
    <rPh sb="8" eb="10">
      <t>ニュウリョク</t>
    </rPh>
    <rPh sb="11" eb="12">
      <t>カミ</t>
    </rPh>
    <rPh sb="12" eb="14">
      <t>シンセイ</t>
    </rPh>
    <rPh sb="14" eb="15">
      <t>ブン</t>
    </rPh>
    <phoneticPr fontId="2"/>
  </si>
  <si>
    <t>条件付・任用終了時評価の収受、管理表の更新</t>
    <rPh sb="0" eb="3">
      <t>ジョウケンツキ</t>
    </rPh>
    <rPh sb="4" eb="6">
      <t>ニンヨウ</t>
    </rPh>
    <rPh sb="6" eb="9">
      <t>シュウリョウジ</t>
    </rPh>
    <rPh sb="9" eb="11">
      <t>ヒョウカ</t>
    </rPh>
    <rPh sb="12" eb="14">
      <t>シュウジュ</t>
    </rPh>
    <rPh sb="15" eb="17">
      <t>カンリ</t>
    </rPh>
    <rPh sb="17" eb="18">
      <t>ヒョウ</t>
    </rPh>
    <rPh sb="19" eb="21">
      <t>コウシン</t>
    </rPh>
    <phoneticPr fontId="2"/>
  </si>
  <si>
    <t>年度末関係処理</t>
    <rPh sb="0" eb="3">
      <t>ネンドマツ</t>
    </rPh>
    <rPh sb="3" eb="5">
      <t>カンケイ</t>
    </rPh>
    <rPh sb="5" eb="7">
      <t>ショリ</t>
    </rPh>
    <phoneticPr fontId="2"/>
  </si>
  <si>
    <t>定期評価の確認作業</t>
    <rPh sb="0" eb="2">
      <t>テイキ</t>
    </rPh>
    <rPh sb="2" eb="4">
      <t>ヒョウカ</t>
    </rPh>
    <rPh sb="5" eb="7">
      <t>カクニン</t>
    </rPh>
    <rPh sb="7" eb="9">
      <t>サギョウ</t>
    </rPh>
    <phoneticPr fontId="2"/>
  </si>
  <si>
    <t>雇い入れ健診対応・資料送付</t>
    <rPh sb="0" eb="3">
      <t>ヤトイイ</t>
    </rPh>
    <rPh sb="4" eb="6">
      <t>ケンシン</t>
    </rPh>
    <rPh sb="6" eb="8">
      <t>タイオウ</t>
    </rPh>
    <rPh sb="9" eb="11">
      <t>シリョウ</t>
    </rPh>
    <rPh sb="11" eb="13">
      <t>ソウフ</t>
    </rPh>
    <phoneticPr fontId="26"/>
  </si>
  <si>
    <t>年休付与日数表の入力作業</t>
    <rPh sb="0" eb="2">
      <t>ネンキュウ</t>
    </rPh>
    <rPh sb="2" eb="4">
      <t>フヨ</t>
    </rPh>
    <rPh sb="4" eb="6">
      <t>ニッスウ</t>
    </rPh>
    <rPh sb="6" eb="7">
      <t>ヒョウ</t>
    </rPh>
    <rPh sb="8" eb="10">
      <t>ニュウリョク</t>
    </rPh>
    <rPh sb="10" eb="12">
      <t>サギョウ</t>
    </rPh>
    <phoneticPr fontId="2"/>
  </si>
  <si>
    <t>提出されたデータの内容確認</t>
    <rPh sb="0" eb="2">
      <t>テイシュツ</t>
    </rPh>
    <rPh sb="9" eb="11">
      <t>ナイヨウ</t>
    </rPh>
    <rPh sb="11" eb="13">
      <t>カクニン</t>
    </rPh>
    <phoneticPr fontId="26"/>
  </si>
  <si>
    <t>他係に資料提供、申請書のPDF保存、課内共有用エクセルの更新、チャット</t>
    <phoneticPr fontId="2"/>
  </si>
  <si>
    <t>人事給与システム入力（税扶養変更情報）</t>
    <rPh sb="8" eb="10">
      <t>ニュウリョク</t>
    </rPh>
    <rPh sb="11" eb="12">
      <t>ゼイ</t>
    </rPh>
    <rPh sb="12" eb="14">
      <t>フヨウ</t>
    </rPh>
    <rPh sb="14" eb="16">
      <t>ヘンコウ</t>
    </rPh>
    <rPh sb="16" eb="18">
      <t>ジョウホウ</t>
    </rPh>
    <phoneticPr fontId="2"/>
  </si>
  <si>
    <t>人事給与システム入力（前職支給情報）</t>
    <rPh sb="8" eb="10">
      <t>ニュウリョク</t>
    </rPh>
    <rPh sb="11" eb="12">
      <t>ゼン</t>
    </rPh>
    <rPh sb="12" eb="13">
      <t>ショク</t>
    </rPh>
    <rPh sb="13" eb="15">
      <t>シキュウ</t>
    </rPh>
    <rPh sb="15" eb="17">
      <t>ジョウホウ</t>
    </rPh>
    <phoneticPr fontId="10"/>
  </si>
  <si>
    <t>人事給与システム入力</t>
    <rPh sb="8" eb="10">
      <t>ニュウリョク</t>
    </rPh>
    <phoneticPr fontId="20"/>
  </si>
  <si>
    <t>人事給与システム入力（控除情報）</t>
    <rPh sb="8" eb="10">
      <t>ニュウリョク</t>
    </rPh>
    <phoneticPr fontId="20"/>
  </si>
  <si>
    <t>共通基盤システムに掲示するメッセージを作成し、フォルダへ格納</t>
    <rPh sb="0" eb="2">
      <t>キョウツウ</t>
    </rPh>
    <rPh sb="2" eb="4">
      <t>キバン</t>
    </rPh>
    <rPh sb="9" eb="11">
      <t>ケイジ</t>
    </rPh>
    <rPh sb="19" eb="21">
      <t>サクセイ</t>
    </rPh>
    <rPh sb="28" eb="30">
      <t>カクノウ</t>
    </rPh>
    <phoneticPr fontId="20"/>
  </si>
  <si>
    <t>共通基盤システムに掲示するメッセージを作成し、フォルダへ格納</t>
    <rPh sb="0" eb="2">
      <t>キョウツウ</t>
    </rPh>
    <rPh sb="2" eb="4">
      <t>キバン</t>
    </rPh>
    <rPh sb="9" eb="11">
      <t>ケイジ</t>
    </rPh>
    <rPh sb="19" eb="21">
      <t>サクセイ</t>
    </rPh>
    <rPh sb="28" eb="30">
      <t>カクノウ</t>
    </rPh>
    <phoneticPr fontId="2"/>
  </si>
  <si>
    <t>給与明細の作成（電子・紙配布対象者）</t>
    <rPh sb="11" eb="12">
      <t>カミ</t>
    </rPh>
    <phoneticPr fontId="2"/>
  </si>
  <si>
    <t>人事給与システム反映状況確認（電子申請分）</t>
    <rPh sb="0" eb="2">
      <t>ジンジ</t>
    </rPh>
    <rPh sb="2" eb="4">
      <t>キュウヨ</t>
    </rPh>
    <rPh sb="8" eb="10">
      <t>ハンエイ</t>
    </rPh>
    <rPh sb="10" eb="12">
      <t>ジョウキョウ</t>
    </rPh>
    <rPh sb="12" eb="14">
      <t>カクニン</t>
    </rPh>
    <rPh sb="15" eb="17">
      <t>デンシ</t>
    </rPh>
    <rPh sb="17" eb="19">
      <t>シンセイ</t>
    </rPh>
    <rPh sb="19" eb="20">
      <t>ブン</t>
    </rPh>
    <phoneticPr fontId="2"/>
  </si>
  <si>
    <t>人事給与システム入力（紙申請分）</t>
    <rPh sb="8" eb="10">
      <t>ニュウリョク</t>
    </rPh>
    <rPh sb="11" eb="12">
      <t>カミ</t>
    </rPh>
    <rPh sb="12" eb="14">
      <t>シンセイ</t>
    </rPh>
    <rPh sb="14" eb="15">
      <t>ブン</t>
    </rPh>
    <phoneticPr fontId="2"/>
  </si>
  <si>
    <t>人事給与システム入力（紙申請分）</t>
    <rPh sb="0" eb="2">
      <t>ジンジ</t>
    </rPh>
    <rPh sb="2" eb="4">
      <t>キュウヨ</t>
    </rPh>
    <rPh sb="8" eb="10">
      <t>ニュウリョク</t>
    </rPh>
    <phoneticPr fontId="2"/>
  </si>
  <si>
    <t>未提出者の確認及び催促（新規採用者（常勤・会計年度・非常勤）分を想定）</t>
    <rPh sb="0" eb="1">
      <t>ミ</t>
    </rPh>
    <rPh sb="1" eb="3">
      <t>テイシュツ</t>
    </rPh>
    <rPh sb="3" eb="4">
      <t>シャ</t>
    </rPh>
    <rPh sb="5" eb="7">
      <t>カクニン</t>
    </rPh>
    <rPh sb="7" eb="8">
      <t>オヨ</t>
    </rPh>
    <rPh sb="9" eb="11">
      <t>サイソク</t>
    </rPh>
    <rPh sb="12" eb="14">
      <t>シンキ</t>
    </rPh>
    <rPh sb="14" eb="16">
      <t>サイヨウ</t>
    </rPh>
    <rPh sb="16" eb="17">
      <t>シャ</t>
    </rPh>
    <rPh sb="18" eb="20">
      <t>ジョウキン</t>
    </rPh>
    <rPh sb="21" eb="23">
      <t>カイケイ</t>
    </rPh>
    <rPh sb="23" eb="25">
      <t>ネンド</t>
    </rPh>
    <rPh sb="26" eb="29">
      <t>ヒジョウキン</t>
    </rPh>
    <rPh sb="30" eb="31">
      <t>ブン</t>
    </rPh>
    <rPh sb="32" eb="34">
      <t>ソウテイ</t>
    </rPh>
    <phoneticPr fontId="2"/>
  </si>
  <si>
    <t>人事給与システム是正処理(必要に応じて）</t>
    <rPh sb="8" eb="10">
      <t>ゼセイ</t>
    </rPh>
    <rPh sb="10" eb="12">
      <t>ショリ</t>
    </rPh>
    <rPh sb="13" eb="15">
      <t>ヒツヨウ</t>
    </rPh>
    <rPh sb="16" eb="17">
      <t>オウ</t>
    </rPh>
    <phoneticPr fontId="20"/>
  </si>
  <si>
    <t>人事給与システムへのデータ取込（データ未到達対象者分は手入力）</t>
    <rPh sb="0" eb="2">
      <t>ジンジ</t>
    </rPh>
    <rPh sb="2" eb="4">
      <t>キュウヨ</t>
    </rPh>
    <rPh sb="13" eb="15">
      <t>トリコミ</t>
    </rPh>
    <rPh sb="19" eb="22">
      <t>ミトウタツ</t>
    </rPh>
    <rPh sb="22" eb="25">
      <t>タイショウシャ</t>
    </rPh>
    <rPh sb="25" eb="26">
      <t>ブン</t>
    </rPh>
    <rPh sb="27" eb="28">
      <t>テ</t>
    </rPh>
    <rPh sb="28" eb="30">
      <t>ニュウリョク</t>
    </rPh>
    <phoneticPr fontId="20"/>
  </si>
  <si>
    <t>人事給与システムへの入力</t>
    <rPh sb="0" eb="2">
      <t>ジンジ</t>
    </rPh>
    <rPh sb="2" eb="4">
      <t>キュウヨ</t>
    </rPh>
    <rPh sb="10" eb="12">
      <t>ニュウリョク</t>
    </rPh>
    <phoneticPr fontId="20"/>
  </si>
  <si>
    <t>人事給与システムにて控除不能者の確認</t>
    <phoneticPr fontId="2"/>
  </si>
  <si>
    <t>人事給与システムにて履歴書を作成
（人事給与システムにいない場合は、倉庫から紙の履歴書を探し、PDF化）</t>
    <rPh sb="0" eb="2">
      <t>ジンジ</t>
    </rPh>
    <rPh sb="2" eb="4">
      <t>キュウヨ</t>
    </rPh>
    <rPh sb="10" eb="13">
      <t>リレキショ</t>
    </rPh>
    <rPh sb="14" eb="16">
      <t>サクセイ</t>
    </rPh>
    <phoneticPr fontId="20"/>
  </si>
  <si>
    <t>人事給与システムに受験者情報（データ・履歴書に記載の情報）を登録</t>
  </si>
  <si>
    <t>結果入力（Excel・人事給与システム)</t>
    <rPh sb="0" eb="2">
      <t>ケッカ</t>
    </rPh>
    <rPh sb="2" eb="4">
      <t>ニュウリョク</t>
    </rPh>
    <phoneticPr fontId="2"/>
  </si>
  <si>
    <t>収受資料の内容入力作業（Excel・人事給与システム）</t>
    <rPh sb="0" eb="2">
      <t>シュウジュ</t>
    </rPh>
    <rPh sb="2" eb="4">
      <t>シリョウ</t>
    </rPh>
    <rPh sb="5" eb="7">
      <t>ナイヨウ</t>
    </rPh>
    <rPh sb="7" eb="9">
      <t>ニュウリョク</t>
    </rPh>
    <rPh sb="9" eb="11">
      <t>サギョウ</t>
    </rPh>
    <phoneticPr fontId="25"/>
  </si>
  <si>
    <t>入庁後提出書類の整理・人事給与システム更新作業</t>
    <rPh sb="0" eb="2">
      <t>ニュウチョウ</t>
    </rPh>
    <rPh sb="2" eb="3">
      <t>ゴ</t>
    </rPh>
    <rPh sb="3" eb="5">
      <t>テイシュツ</t>
    </rPh>
    <rPh sb="5" eb="7">
      <t>ショルイ</t>
    </rPh>
    <rPh sb="8" eb="10">
      <t>セイリ</t>
    </rPh>
    <rPh sb="19" eb="21">
      <t>コウシン</t>
    </rPh>
    <rPh sb="21" eb="23">
      <t>サギョウ</t>
    </rPh>
    <phoneticPr fontId="25"/>
  </si>
  <si>
    <t>共通基盤システム及び庶務事務システムへのデータ連携</t>
    <rPh sb="8" eb="9">
      <t>オヨ</t>
    </rPh>
    <rPh sb="10" eb="12">
      <t>ショム</t>
    </rPh>
    <rPh sb="12" eb="14">
      <t>ジム</t>
    </rPh>
    <rPh sb="23" eb="25">
      <t>レンケイ</t>
    </rPh>
    <phoneticPr fontId="25"/>
  </si>
  <si>
    <t>共通基盤システム及び庶務事務システムへのデータ連携</t>
    <rPh sb="8" eb="9">
      <t>オヨ</t>
    </rPh>
    <rPh sb="10" eb="12">
      <t>ショム</t>
    </rPh>
    <rPh sb="12" eb="14">
      <t>ジム</t>
    </rPh>
    <rPh sb="23" eb="25">
      <t>レンケイ</t>
    </rPh>
    <phoneticPr fontId="26"/>
  </si>
  <si>
    <t>問合せ対応窓口</t>
  </si>
  <si>
    <t>委託業務に係る問合せ</t>
    <rPh sb="0" eb="2">
      <t>タントウ</t>
    </rPh>
    <phoneticPr fontId="2"/>
  </si>
  <si>
    <t>庶務事務システム出勤簿エラー処理方法の問合せ対応</t>
    <rPh sb="0" eb="2">
      <t>ショム</t>
    </rPh>
    <rPh sb="2" eb="4">
      <t>ジム</t>
    </rPh>
    <rPh sb="22" eb="24">
      <t>タイオウ</t>
    </rPh>
    <phoneticPr fontId="2"/>
  </si>
  <si>
    <t>FQA以外の問合せ等、回答できない内容を職員へ引き継ぐ</t>
  </si>
  <si>
    <t>服務制度問合せ業務</t>
  </si>
  <si>
    <t>服務・休暇制度問合せ対応</t>
    <rPh sb="0" eb="2">
      <t>フクム</t>
    </rPh>
    <rPh sb="3" eb="5">
      <t>キュウカ</t>
    </rPh>
    <rPh sb="5" eb="7">
      <t>セイド</t>
    </rPh>
    <rPh sb="10" eb="12">
      <t>タイオウ</t>
    </rPh>
    <phoneticPr fontId="2"/>
  </si>
  <si>
    <t>問合せの受領・マニュアルを元に回答</t>
    <rPh sb="4" eb="6">
      <t>ジュリョウ</t>
    </rPh>
    <rPh sb="13" eb="14">
      <t>モト</t>
    </rPh>
    <rPh sb="15" eb="17">
      <t>カイトウ</t>
    </rPh>
    <phoneticPr fontId="20"/>
  </si>
  <si>
    <t>問合せ対応</t>
    <rPh sb="3" eb="5">
      <t>タイオウ</t>
    </rPh>
    <phoneticPr fontId="2"/>
  </si>
  <si>
    <t>離職票最終月賃金報告（ハローワークからの問合せ対応）</t>
    <rPh sb="0" eb="2">
      <t>リショク</t>
    </rPh>
    <rPh sb="2" eb="3">
      <t>ヒョウ</t>
    </rPh>
    <rPh sb="3" eb="5">
      <t>サイシュウ</t>
    </rPh>
    <rPh sb="5" eb="6">
      <t>ツキ</t>
    </rPh>
    <rPh sb="6" eb="8">
      <t>チンギン</t>
    </rPh>
    <rPh sb="8" eb="10">
      <t>ホウコク</t>
    </rPh>
    <rPh sb="23" eb="25">
      <t>タイオウ</t>
    </rPh>
    <phoneticPr fontId="0"/>
  </si>
  <si>
    <t>申込みを受付、内容確認、問合せ対応</t>
    <rPh sb="0" eb="2">
      <t>モウシコ</t>
    </rPh>
    <rPh sb="4" eb="5">
      <t>ウ</t>
    </rPh>
    <rPh sb="5" eb="6">
      <t>ツ</t>
    </rPh>
    <rPh sb="7" eb="9">
      <t>ナイヨウ</t>
    </rPh>
    <rPh sb="9" eb="11">
      <t>カクニン</t>
    </rPh>
    <rPh sb="15" eb="17">
      <t>タイオウ</t>
    </rPh>
    <phoneticPr fontId="2"/>
  </si>
  <si>
    <t>受理、内容確認、問合せ対応</t>
    <rPh sb="0" eb="2">
      <t>ジュリ</t>
    </rPh>
    <rPh sb="3" eb="5">
      <t>ナイヨウ</t>
    </rPh>
    <rPh sb="5" eb="7">
      <t>カクニン</t>
    </rPh>
    <rPh sb="11" eb="13">
      <t>タイオウ</t>
    </rPh>
    <phoneticPr fontId="2"/>
  </si>
  <si>
    <t>申込受付、内容確認、問合せ対応</t>
    <rPh sb="0" eb="2">
      <t>モウシコミ</t>
    </rPh>
    <rPh sb="2" eb="4">
      <t>ウケツケ</t>
    </rPh>
    <phoneticPr fontId="25"/>
  </si>
  <si>
    <t>案内文印刷、通知送付、問合せ対応（年2回）</t>
    <rPh sb="0" eb="2">
      <t>アンナイ</t>
    </rPh>
    <rPh sb="2" eb="3">
      <t>ブン</t>
    </rPh>
    <rPh sb="3" eb="5">
      <t>インサツ</t>
    </rPh>
    <rPh sb="6" eb="8">
      <t>ツウチ</t>
    </rPh>
    <rPh sb="8" eb="10">
      <t>ソウフ</t>
    </rPh>
    <rPh sb="17" eb="18">
      <t>ネン</t>
    </rPh>
    <rPh sb="19" eb="20">
      <t>カイ</t>
    </rPh>
    <phoneticPr fontId="0"/>
  </si>
  <si>
    <t>利用案内及び問合せ、用紙配布</t>
    <rPh sb="0" eb="2">
      <t>リヨウ</t>
    </rPh>
    <rPh sb="2" eb="4">
      <t>アンナイ</t>
    </rPh>
    <rPh sb="4" eb="5">
      <t>オヨ</t>
    </rPh>
    <rPh sb="10" eb="12">
      <t>ヨウシ</t>
    </rPh>
    <rPh sb="12" eb="14">
      <t>ハイフ</t>
    </rPh>
    <phoneticPr fontId="2"/>
  </si>
  <si>
    <t>変更、解約届出書送付、受付、確認、問合せ対応</t>
    <rPh sb="0" eb="2">
      <t>ヘンコウ</t>
    </rPh>
    <rPh sb="3" eb="5">
      <t>カイヤク</t>
    </rPh>
    <rPh sb="5" eb="8">
      <t>トドケデショ</t>
    </rPh>
    <rPh sb="8" eb="10">
      <t>ソウフ</t>
    </rPh>
    <rPh sb="11" eb="13">
      <t>ウケツケ</t>
    </rPh>
    <rPh sb="14" eb="16">
      <t>カクニン</t>
    </rPh>
    <rPh sb="20" eb="22">
      <t>タイオウ</t>
    </rPh>
    <phoneticPr fontId="2"/>
  </si>
  <si>
    <t>窓口払い届出書送付、受付、確認、問合せ対応</t>
    <rPh sb="0" eb="2">
      <t>マドグチ</t>
    </rPh>
    <rPh sb="2" eb="3">
      <t>バラ</t>
    </rPh>
    <rPh sb="4" eb="7">
      <t>トドケデショ</t>
    </rPh>
    <rPh sb="7" eb="9">
      <t>ソウフ</t>
    </rPh>
    <rPh sb="10" eb="12">
      <t>ウケツケ</t>
    </rPh>
    <rPh sb="13" eb="15">
      <t>カクニン</t>
    </rPh>
    <rPh sb="19" eb="21">
      <t>タイオウ</t>
    </rPh>
    <phoneticPr fontId="2"/>
  </si>
  <si>
    <t>不備連絡、再回収</t>
    <phoneticPr fontId="2"/>
  </si>
  <si>
    <t>申告内容確認（点検2回目）し、不備があった場合は連絡、再回収</t>
    <rPh sb="0" eb="2">
      <t>シンコク</t>
    </rPh>
    <rPh sb="2" eb="4">
      <t>ナイヨウ</t>
    </rPh>
    <rPh sb="4" eb="6">
      <t>カクニン</t>
    </rPh>
    <rPh sb="7" eb="9">
      <t>テンケン</t>
    </rPh>
    <rPh sb="10" eb="12">
      <t>カイメ</t>
    </rPh>
    <rPh sb="15" eb="17">
      <t>フビ</t>
    </rPh>
    <rPh sb="21" eb="23">
      <t>バアイ</t>
    </rPh>
    <rPh sb="24" eb="26">
      <t>レンラク</t>
    </rPh>
    <phoneticPr fontId="20"/>
  </si>
  <si>
    <t>不備連絡、再回収</t>
    <rPh sb="0" eb="2">
      <t>フビ</t>
    </rPh>
    <rPh sb="2" eb="4">
      <t>レンラク</t>
    </rPh>
    <rPh sb="5" eb="6">
      <t>サイ</t>
    </rPh>
    <rPh sb="6" eb="8">
      <t>カイシュウ</t>
    </rPh>
    <phoneticPr fontId="20"/>
  </si>
  <si>
    <t>不備があるものについては返却、再回収</t>
    <phoneticPr fontId="2"/>
  </si>
  <si>
    <t>住居手当認定・通勤手当認定・扶養手当認定</t>
    <phoneticPr fontId="2"/>
  </si>
  <si>
    <t>給与明細の仕分け（紙対象者）</t>
    <rPh sb="0" eb="2">
      <t>キュウヨ</t>
    </rPh>
    <rPh sb="2" eb="4">
      <t>メイサイ</t>
    </rPh>
    <phoneticPr fontId="2"/>
  </si>
  <si>
    <t>給与明細仕分け（紙対象者）</t>
    <rPh sb="0" eb="2">
      <t>キュウヨ</t>
    </rPh>
    <rPh sb="2" eb="4">
      <t>メイサイ</t>
    </rPh>
    <phoneticPr fontId="2"/>
  </si>
  <si>
    <t>配布前仕分け</t>
    <rPh sb="0" eb="2">
      <t>ハイフ</t>
    </rPh>
    <rPh sb="2" eb="3">
      <t>マエ</t>
    </rPh>
    <phoneticPr fontId="2"/>
  </si>
  <si>
    <t>マイナンバー資料配布作業</t>
    <rPh sb="6" eb="8">
      <t>シリョウ</t>
    </rPh>
    <rPh sb="8" eb="10">
      <t>ハイフ</t>
    </rPh>
    <rPh sb="10" eb="12">
      <t>サギョウ</t>
    </rPh>
    <phoneticPr fontId="25"/>
  </si>
  <si>
    <t>人事給与システムへのデータ取込・連携データの作成</t>
    <rPh sb="13" eb="15">
      <t>トリコミ</t>
    </rPh>
    <rPh sb="16" eb="18">
      <t>レンケイ</t>
    </rPh>
    <rPh sb="22" eb="24">
      <t>サクセイ</t>
    </rPh>
    <phoneticPr fontId="25"/>
  </si>
  <si>
    <t>人事給与システムシステムへのデータ取込・連携データの作成</t>
    <rPh sb="17" eb="19">
      <t>トリコミ</t>
    </rPh>
    <rPh sb="20" eb="22">
      <t>レンケイ</t>
    </rPh>
    <rPh sb="26" eb="28">
      <t>サクセイ</t>
    </rPh>
    <phoneticPr fontId="26"/>
  </si>
  <si>
    <t>人事給与システムシステムで退職処理</t>
    <rPh sb="13" eb="15">
      <t>タイショク</t>
    </rPh>
    <rPh sb="15" eb="17">
      <t>ショリ</t>
    </rPh>
    <phoneticPr fontId="26"/>
  </si>
  <si>
    <t>人事給与システム入力（扶養情報の更新）</t>
    <rPh sb="8" eb="10">
      <t>ニュウリョク</t>
    </rPh>
    <rPh sb="11" eb="13">
      <t>フヨウ</t>
    </rPh>
    <rPh sb="13" eb="15">
      <t>ジョウホウ</t>
    </rPh>
    <rPh sb="16" eb="18">
      <t>コウシン</t>
    </rPh>
    <phoneticPr fontId="0"/>
  </si>
  <si>
    <t>人事給与システム入力（扶養情報の更新）</t>
    <rPh sb="0" eb="2">
      <t>ジンジ</t>
    </rPh>
    <rPh sb="2" eb="4">
      <t>キュウヨ</t>
    </rPh>
    <rPh sb="8" eb="10">
      <t>ニュウリョク</t>
    </rPh>
    <rPh sb="11" eb="13">
      <t>フヨウ</t>
    </rPh>
    <rPh sb="13" eb="15">
      <t>ジョウホウ</t>
    </rPh>
    <rPh sb="16" eb="18">
      <t>コウシン</t>
    </rPh>
    <phoneticPr fontId="2"/>
  </si>
  <si>
    <t>チラシ・通知等のダウンロード、グループウェア掲示板掲載</t>
    <rPh sb="4" eb="6">
      <t>ツウチ</t>
    </rPh>
    <rPh sb="6" eb="7">
      <t>トウ</t>
    </rPh>
    <rPh sb="22" eb="25">
      <t>ケイジバン</t>
    </rPh>
    <rPh sb="25" eb="27">
      <t>ケイサイ</t>
    </rPh>
    <phoneticPr fontId="0"/>
  </si>
  <si>
    <t>４．福利厚生</t>
    <rPh sb="2" eb="4">
      <t>フクリ</t>
    </rPh>
    <rPh sb="4" eb="6">
      <t>コウセイ</t>
    </rPh>
    <phoneticPr fontId="2"/>
  </si>
  <si>
    <t>５．健康管理</t>
    <rPh sb="2" eb="4">
      <t>ケンコウ</t>
    </rPh>
    <rPh sb="4" eb="6">
      <t>カンリ</t>
    </rPh>
    <phoneticPr fontId="2"/>
  </si>
  <si>
    <t>概ねの処理件数</t>
    <rPh sb="0" eb="1">
      <t>オオム</t>
    </rPh>
    <rPh sb="3" eb="5">
      <t>ショリ</t>
    </rPh>
    <rPh sb="5" eb="7">
      <t>ケンスウ</t>
    </rPh>
    <phoneticPr fontId="2"/>
  </si>
  <si>
    <t>処理想定時間
(分/件）</t>
    <rPh sb="0" eb="2">
      <t>ショリ</t>
    </rPh>
    <rPh sb="2" eb="4">
      <t>ソウテイ</t>
    </rPh>
    <rPh sb="4" eb="6">
      <t>ジカン</t>
    </rPh>
    <rPh sb="8" eb="9">
      <t>フン</t>
    </rPh>
    <rPh sb="10" eb="11">
      <t>ケン</t>
    </rPh>
    <phoneticPr fontId="2"/>
  </si>
  <si>
    <t>別紙１</t>
    <rPh sb="0" eb="2">
      <t>ベッシ</t>
    </rPh>
    <phoneticPr fontId="2"/>
  </si>
  <si>
    <t>給与減額関係事務</t>
    <rPh sb="0" eb="2">
      <t>キュウヨ</t>
    </rPh>
    <rPh sb="2" eb="4">
      <t>ゲンガク</t>
    </rPh>
    <rPh sb="4" eb="6">
      <t>カンケイ</t>
    </rPh>
    <rPh sb="6" eb="8">
      <t>ジム</t>
    </rPh>
    <phoneticPr fontId="20"/>
  </si>
  <si>
    <t>「給与減額整理簿」の提出確認（本人への催促等含む）</t>
    <rPh sb="1" eb="3">
      <t>キュウヨ</t>
    </rPh>
    <rPh sb="3" eb="5">
      <t>ゲンガク</t>
    </rPh>
    <rPh sb="5" eb="7">
      <t>セイリ</t>
    </rPh>
    <rPh sb="7" eb="8">
      <t>ボ</t>
    </rPh>
    <rPh sb="10" eb="12">
      <t>テイシュツ</t>
    </rPh>
    <rPh sb="12" eb="14">
      <t>カクニン</t>
    </rPh>
    <phoneticPr fontId="20"/>
  </si>
  <si>
    <t>給与計算（例月の減額時間の確認等）</t>
    <rPh sb="15" eb="1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</si>
</sst>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11"/>
      <name val="游ゴシック"/>
      <family val="3"/>
      <charset val="128"/>
      <scheme val="minor"/>
    </font>
    <font>
      <b/>
      <sz val="12"/>
      <color theme="1"/>
      <name val="游ゴシック"/>
      <family val="3"/>
      <charset val="128"/>
      <scheme val="minor"/>
    </font>
    <font>
      <sz val="12"/>
      <color theme="1"/>
      <name val="游ゴシック"/>
      <family val="2"/>
      <scheme val="minor"/>
    </font>
    <font>
      <sz val="12"/>
      <color theme="1"/>
      <name val="游ゴシック"/>
      <family val="3"/>
      <charset val="128"/>
      <scheme val="minor"/>
    </font>
    <font>
      <b/>
      <sz val="16"/>
      <color theme="1"/>
      <name val="游ゴシック"/>
      <family val="3"/>
      <charset val="128"/>
      <scheme val="minor"/>
    </font>
    <font>
      <sz val="12"/>
      <name val="游ゴシック"/>
      <family val="3"/>
      <charset val="128"/>
      <scheme val="minor"/>
    </font>
    <font>
      <sz val="11"/>
      <color theme="1"/>
      <name val="游ゴシック"/>
      <family val="2"/>
      <scheme val="minor"/>
    </font>
    <font>
      <b/>
      <sz val="12"/>
      <color theme="1"/>
      <name val="游ゴシック"/>
      <family val="2"/>
      <charset val="128"/>
      <scheme val="minor"/>
    </font>
    <font>
      <b/>
      <u/>
      <sz val="12"/>
      <color theme="1"/>
      <name val="游ゴシック"/>
      <family val="3"/>
      <charset val="128"/>
      <scheme val="minor"/>
    </font>
    <font>
      <sz val="11"/>
      <color rgb="FFFF0000"/>
      <name val="游ゴシック"/>
      <family val="3"/>
      <charset val="128"/>
      <scheme val="minor"/>
    </font>
    <font>
      <b/>
      <sz val="12"/>
      <name val="游ゴシック"/>
      <family val="3"/>
      <charset val="128"/>
      <scheme val="minor"/>
    </font>
    <font>
      <sz val="11"/>
      <name val="游ゴシック"/>
      <family val="2"/>
      <scheme val="minor"/>
    </font>
    <font>
      <sz val="12"/>
      <color theme="4" tint="-0.249977111117893"/>
      <name val="游ゴシック"/>
      <family val="3"/>
      <charset val="128"/>
      <scheme val="minor"/>
    </font>
    <font>
      <sz val="11"/>
      <color theme="4" tint="-0.249977111117893"/>
      <name val="游ゴシック"/>
      <family val="2"/>
      <scheme val="minor"/>
    </font>
    <font>
      <sz val="9"/>
      <color indexed="81"/>
      <name val="MS P ゴシック"/>
      <family val="3"/>
      <charset val="128"/>
    </font>
    <font>
      <b/>
      <sz val="9"/>
      <color indexed="81"/>
      <name val="MS P ゴシック"/>
      <family val="3"/>
      <charset val="128"/>
    </font>
    <font>
      <sz val="11"/>
      <color rgb="FF9C6500"/>
      <name val="游ゴシック"/>
      <family val="2"/>
      <charset val="128"/>
      <scheme val="minor"/>
    </font>
    <font>
      <sz val="12"/>
      <name val="Meiryo UI"/>
      <family val="3"/>
      <charset val="128"/>
    </font>
    <font>
      <sz val="14"/>
      <name val="Meiryo UI"/>
      <family val="3"/>
      <charset val="128"/>
    </font>
    <font>
      <sz val="8"/>
      <name val="Meiryo UI"/>
      <family val="3"/>
      <charset val="128"/>
    </font>
    <font>
      <b/>
      <sz val="8"/>
      <name val="Meiryo UI"/>
      <family val="3"/>
      <charset val="128"/>
    </font>
    <font>
      <sz val="8"/>
      <color theme="1"/>
      <name val="游ゴシック"/>
      <family val="2"/>
      <scheme val="minor"/>
    </font>
    <font>
      <sz val="8"/>
      <color rgb="FFFF0000"/>
      <name val="Meiryo UI"/>
      <family val="3"/>
      <charset val="128"/>
    </font>
    <font>
      <strike/>
      <sz val="8"/>
      <color rgb="FFFF0000"/>
      <name val="Meiryo UI"/>
      <family val="3"/>
      <charset val="128"/>
    </font>
    <font>
      <b/>
      <sz val="14"/>
      <name val="Meiryo UI"/>
      <family val="3"/>
      <charset val="128"/>
    </font>
    <font>
      <sz val="11"/>
      <name val="Meiryo UI"/>
      <family val="3"/>
      <charset val="128"/>
    </font>
    <font>
      <sz val="28"/>
      <name val="Meiryo UI"/>
      <family val="3"/>
      <charset val="128"/>
    </font>
    <font>
      <sz val="6"/>
      <name val="Meiryo UI"/>
      <family val="3"/>
      <charset val="128"/>
    </font>
    <font>
      <b/>
      <sz val="16"/>
      <name val="HG丸ｺﾞｼｯｸM-PRO"/>
      <family val="3"/>
      <charset val="128"/>
    </font>
  </fonts>
  <fills count="7">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dotted">
        <color indexed="64"/>
      </top>
      <bottom style="thin">
        <color indexed="64"/>
      </bottom>
      <diagonal/>
    </border>
  </borders>
  <cellStyleXfs count="2">
    <xf numFmtId="0" fontId="0" fillId="0" borderId="0"/>
    <xf numFmtId="0" fontId="10" fillId="0" borderId="0"/>
  </cellStyleXfs>
  <cellXfs count="218">
    <xf numFmtId="0" fontId="0" fillId="0" borderId="0" xfId="0"/>
    <xf numFmtId="0" fontId="0" fillId="0" borderId="1" xfId="0" applyFill="1"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6" fillId="0" borderId="4"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vertical="center" wrapText="1"/>
    </xf>
    <xf numFmtId="0" fontId="8" fillId="0" borderId="0" xfId="0" applyFont="1" applyAlignment="1">
      <alignment vertical="center"/>
    </xf>
    <xf numFmtId="0" fontId="9" fillId="0" borderId="1" xfId="0" applyFont="1" applyBorder="1" applyAlignment="1">
      <alignment vertical="center" wrapText="1"/>
    </xf>
    <xf numFmtId="0" fontId="0" fillId="4"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0" borderId="0" xfId="0" applyAlignment="1">
      <alignment horizontal="center" vertical="center" wrapText="1"/>
    </xf>
    <xf numFmtId="0" fontId="5" fillId="3" borderId="9" xfId="0" applyFont="1" applyFill="1" applyBorder="1" applyAlignment="1">
      <alignment horizontal="center" vertical="center" wrapText="1"/>
    </xf>
    <xf numFmtId="0" fontId="13" fillId="0" borderId="0" xfId="0" applyFont="1" applyAlignment="1">
      <alignment vertical="center" wrapText="1"/>
    </xf>
    <xf numFmtId="0" fontId="5"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5" fillId="0" borderId="0" xfId="0" applyFont="1" applyAlignment="1">
      <alignment horizontal="right" vertical="center" wrapText="1"/>
    </xf>
    <xf numFmtId="0" fontId="9" fillId="0" borderId="1" xfId="0" applyFont="1" applyFill="1" applyBorder="1" applyAlignment="1">
      <alignment vertical="center" wrapText="1"/>
    </xf>
    <xf numFmtId="0" fontId="15" fillId="0" borderId="0" xfId="0" applyFont="1" applyFill="1" applyAlignment="1">
      <alignmen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21" fillId="0" borderId="0" xfId="0" applyFont="1" applyFill="1" applyAlignment="1">
      <alignment horizontal="center"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Alignment="1">
      <alignment horizontal="center" vertical="center"/>
    </xf>
    <xf numFmtId="0" fontId="23" fillId="0" borderId="13" xfId="0" applyFont="1" applyFill="1" applyBorder="1" applyAlignment="1">
      <alignment vertical="center" shrinkToFit="1"/>
    </xf>
    <xf numFmtId="0" fontId="23" fillId="0" borderId="4" xfId="0" applyFont="1" applyFill="1" applyBorder="1" applyAlignment="1">
      <alignment vertical="center" shrinkToFit="1"/>
    </xf>
    <xf numFmtId="0" fontId="23" fillId="0" borderId="10" xfId="0" applyFont="1" applyFill="1" applyBorder="1" applyAlignment="1">
      <alignment vertical="center" shrinkToFit="1"/>
    </xf>
    <xf numFmtId="0" fontId="23" fillId="0" borderId="1" xfId="0" applyFont="1" applyFill="1" applyBorder="1" applyAlignment="1">
      <alignment vertical="center" shrinkToFit="1"/>
    </xf>
    <xf numFmtId="0" fontId="23" fillId="0" borderId="9" xfId="0" applyFont="1" applyFill="1" applyBorder="1" applyAlignment="1">
      <alignment vertical="center" shrinkToFit="1"/>
    </xf>
    <xf numFmtId="0" fontId="24" fillId="0" borderId="13" xfId="0" applyFont="1" applyFill="1" applyBorder="1" applyAlignment="1">
      <alignment vertical="center" shrinkToFit="1"/>
    </xf>
    <xf numFmtId="0" fontId="23" fillId="0" borderId="18" xfId="0" applyFont="1" applyFill="1" applyBorder="1" applyAlignment="1">
      <alignment vertical="center" shrinkToFit="1"/>
    </xf>
    <xf numFmtId="0" fontId="23" fillId="0" borderId="14" xfId="0" applyFont="1" applyFill="1" applyBorder="1" applyAlignment="1">
      <alignment vertical="center" shrinkToFit="1"/>
    </xf>
    <xf numFmtId="0" fontId="24" fillId="0" borderId="14" xfId="0" applyFont="1" applyFill="1" applyBorder="1" applyAlignment="1">
      <alignment vertical="center" shrinkToFit="1"/>
    </xf>
    <xf numFmtId="0" fontId="23" fillId="0" borderId="15" xfId="0" applyFont="1" applyFill="1" applyBorder="1" applyAlignment="1">
      <alignment vertical="center" shrinkToFit="1"/>
    </xf>
    <xf numFmtId="0" fontId="23" fillId="0" borderId="13" xfId="0" applyFont="1" applyFill="1" applyBorder="1" applyAlignment="1">
      <alignment vertical="center"/>
    </xf>
    <xf numFmtId="0" fontId="24" fillId="0" borderId="13" xfId="0" applyFont="1" applyFill="1" applyBorder="1" applyAlignment="1">
      <alignment vertical="center"/>
    </xf>
    <xf numFmtId="0" fontId="23" fillId="0" borderId="14" xfId="0" applyFont="1" applyFill="1" applyBorder="1" applyAlignment="1">
      <alignment vertical="center"/>
    </xf>
    <xf numFmtId="0" fontId="24" fillId="0" borderId="14" xfId="0" applyFont="1" applyFill="1" applyBorder="1" applyAlignment="1">
      <alignment vertical="center"/>
    </xf>
    <xf numFmtId="0" fontId="23" fillId="0" borderId="0" xfId="0" applyFont="1" applyFill="1" applyBorder="1" applyAlignment="1">
      <alignment vertical="center"/>
    </xf>
    <xf numFmtId="0" fontId="23" fillId="0" borderId="9" xfId="0" applyFont="1" applyFill="1" applyBorder="1" applyAlignment="1">
      <alignment vertical="center"/>
    </xf>
    <xf numFmtId="0" fontId="24" fillId="0" borderId="9" xfId="0" applyFont="1" applyFill="1" applyBorder="1" applyAlignment="1">
      <alignment vertical="center"/>
    </xf>
    <xf numFmtId="0" fontId="23" fillId="0" borderId="19" xfId="0" applyFont="1" applyFill="1" applyBorder="1" applyAlignment="1">
      <alignment vertical="center"/>
    </xf>
    <xf numFmtId="0" fontId="24" fillId="0" borderId="19" xfId="0" applyFont="1" applyFill="1" applyBorder="1" applyAlignment="1">
      <alignment vertical="center"/>
    </xf>
    <xf numFmtId="0" fontId="23" fillId="0" borderId="15" xfId="0" applyFont="1" applyFill="1" applyBorder="1" applyAlignment="1">
      <alignment vertical="center"/>
    </xf>
    <xf numFmtId="0" fontId="24" fillId="0" borderId="15" xfId="0" applyFont="1" applyFill="1" applyBorder="1" applyAlignment="1">
      <alignment vertical="center"/>
    </xf>
    <xf numFmtId="0" fontId="21" fillId="0" borderId="0" xfId="0" applyFont="1" applyFill="1" applyBorder="1" applyAlignment="1">
      <alignment horizontal="center" vertical="center"/>
    </xf>
    <xf numFmtId="0" fontId="23" fillId="0" borderId="18" xfId="0" applyFont="1" applyFill="1" applyBorder="1" applyAlignment="1">
      <alignment vertical="center"/>
    </xf>
    <xf numFmtId="0" fontId="24" fillId="0" borderId="18" xfId="0" applyFont="1" applyFill="1" applyBorder="1" applyAlignment="1">
      <alignment vertical="center"/>
    </xf>
    <xf numFmtId="0" fontId="23" fillId="0" borderId="1" xfId="0" applyFont="1" applyFill="1" applyBorder="1" applyAlignment="1">
      <alignment vertical="center"/>
    </xf>
    <xf numFmtId="0" fontId="23" fillId="0" borderId="4" xfId="0" applyFont="1" applyFill="1" applyBorder="1" applyAlignment="1">
      <alignment vertical="center"/>
    </xf>
    <xf numFmtId="0" fontId="23" fillId="0" borderId="10" xfId="0" applyFont="1" applyFill="1" applyBorder="1" applyAlignment="1">
      <alignment vertical="center"/>
    </xf>
    <xf numFmtId="0" fontId="23" fillId="0" borderId="13" xfId="0" applyFont="1" applyFill="1" applyBorder="1"/>
    <xf numFmtId="0" fontId="23" fillId="0" borderId="18" xfId="0" applyFont="1" applyFill="1" applyBorder="1"/>
    <xf numFmtId="0" fontId="23" fillId="0" borderId="14" xfId="0" applyFont="1" applyFill="1" applyBorder="1"/>
    <xf numFmtId="0" fontId="23" fillId="0" borderId="10" xfId="0" applyFont="1" applyFill="1" applyBorder="1"/>
    <xf numFmtId="0" fontId="23" fillId="0" borderId="19" xfId="0" applyFont="1" applyFill="1" applyBorder="1" applyAlignment="1">
      <alignment vertical="center" shrinkToFit="1"/>
    </xf>
    <xf numFmtId="0" fontId="23" fillId="0" borderId="25" xfId="0" applyFont="1" applyFill="1" applyBorder="1" applyAlignment="1">
      <alignment vertical="center"/>
    </xf>
    <xf numFmtId="0" fontId="23" fillId="0" borderId="19" xfId="0" applyFont="1" applyFill="1" applyBorder="1"/>
    <xf numFmtId="0" fontId="24" fillId="0" borderId="4" xfId="0" applyFont="1" applyFill="1" applyBorder="1" applyAlignment="1">
      <alignment vertical="center"/>
    </xf>
    <xf numFmtId="0" fontId="23" fillId="0" borderId="26" xfId="0" applyFont="1" applyFill="1" applyBorder="1" applyAlignment="1">
      <alignment vertical="center" shrinkToFit="1"/>
    </xf>
    <xf numFmtId="0" fontId="23" fillId="0" borderId="24" xfId="0" applyFont="1" applyFill="1" applyBorder="1" applyAlignment="1">
      <alignment vertical="center" shrinkToFit="1"/>
    </xf>
    <xf numFmtId="0" fontId="23" fillId="0" borderId="8" xfId="0" applyFont="1" applyFill="1" applyBorder="1" applyAlignment="1">
      <alignment vertical="center"/>
    </xf>
    <xf numFmtId="0" fontId="21" fillId="0" borderId="0" xfId="0" applyFont="1" applyFill="1" applyAlignment="1">
      <alignment horizontal="right" vertical="center"/>
    </xf>
    <xf numFmtId="1" fontId="23" fillId="0" borderId="18" xfId="0" applyNumberFormat="1" applyFont="1" applyFill="1" applyBorder="1" applyAlignment="1">
      <alignment vertical="center"/>
    </xf>
    <xf numFmtId="0" fontId="28" fillId="6" borderId="1" xfId="0" applyFont="1" applyFill="1" applyBorder="1" applyAlignment="1">
      <alignment horizontal="center" vertical="center"/>
    </xf>
    <xf numFmtId="0" fontId="29" fillId="0" borderId="0" xfId="0" applyFont="1" applyAlignment="1">
      <alignment horizontal="left" vertical="top" wrapText="1"/>
    </xf>
    <xf numFmtId="0" fontId="29" fillId="0" borderId="0" xfId="0" applyFont="1" applyFill="1" applyAlignment="1">
      <alignment horizontal="left" vertical="top"/>
    </xf>
    <xf numFmtId="0" fontId="29" fillId="0" borderId="0" xfId="0" applyFont="1" applyFill="1" applyAlignment="1">
      <alignment horizontal="center" vertical="center"/>
    </xf>
    <xf numFmtId="0" fontId="29" fillId="0" borderId="0" xfId="0" applyFont="1" applyFill="1" applyBorder="1" applyAlignment="1">
      <alignment horizontal="left" vertical="center" wrapText="1"/>
    </xf>
    <xf numFmtId="0" fontId="29" fillId="0" borderId="0" xfId="0" applyFont="1" applyFill="1" applyAlignment="1">
      <alignment horizontal="left" vertical="center" wrapText="1"/>
    </xf>
    <xf numFmtId="0" fontId="30" fillId="0" borderId="0" xfId="0" applyFont="1" applyFill="1" applyAlignment="1">
      <alignment horizontal="left" vertical="top"/>
    </xf>
    <xf numFmtId="0" fontId="29" fillId="0" borderId="0" xfId="0" applyFont="1" applyAlignment="1">
      <alignment horizontal="left" vertical="top" wrapText="1" shrinkToFit="1"/>
    </xf>
    <xf numFmtId="0" fontId="29" fillId="0" borderId="20" xfId="0" applyFont="1" applyFill="1" applyBorder="1" applyAlignment="1">
      <alignment horizontal="left" vertical="top" wrapText="1" shrinkToFit="1"/>
    </xf>
    <xf numFmtId="0" fontId="29" fillId="0" borderId="21" xfId="0" applyFont="1" applyFill="1" applyBorder="1" applyAlignment="1">
      <alignment horizontal="left" vertical="top" wrapText="1" shrinkToFit="1"/>
    </xf>
    <xf numFmtId="0" fontId="29" fillId="0" borderId="22" xfId="0" applyFont="1" applyFill="1" applyBorder="1" applyAlignment="1">
      <alignment horizontal="left" vertical="top" wrapText="1" shrinkToFit="1"/>
    </xf>
    <xf numFmtId="0" fontId="29" fillId="0" borderId="23" xfId="0" applyFont="1" applyFill="1" applyBorder="1" applyAlignment="1">
      <alignment horizontal="left" vertical="top" wrapText="1" shrinkToFit="1"/>
    </xf>
    <xf numFmtId="0" fontId="29" fillId="0" borderId="13" xfId="0" applyFont="1" applyFill="1" applyBorder="1" applyAlignment="1">
      <alignment horizontal="left" vertical="top" wrapText="1"/>
    </xf>
    <xf numFmtId="0" fontId="29" fillId="0" borderId="14" xfId="0" applyFont="1" applyFill="1" applyBorder="1" applyAlignment="1">
      <alignment horizontal="left" vertical="top" wrapText="1"/>
    </xf>
    <xf numFmtId="0" fontId="29" fillId="0" borderId="13" xfId="0" applyFont="1" applyFill="1" applyBorder="1" applyAlignment="1">
      <alignment horizontal="left" vertical="top" wrapText="1" shrinkToFit="1"/>
    </xf>
    <xf numFmtId="0" fontId="29" fillId="0" borderId="14" xfId="0" applyFont="1" applyFill="1" applyBorder="1" applyAlignment="1">
      <alignment horizontal="left" vertical="top" wrapText="1" shrinkToFit="1"/>
    </xf>
    <xf numFmtId="0" fontId="29" fillId="0" borderId="15" xfId="0" applyFont="1" applyFill="1" applyBorder="1" applyAlignment="1">
      <alignment horizontal="left" vertical="top" wrapText="1"/>
    </xf>
    <xf numFmtId="0" fontId="29" fillId="0" borderId="19" xfId="0" applyFont="1" applyFill="1" applyBorder="1" applyAlignment="1">
      <alignment horizontal="left" vertical="top" wrapText="1"/>
    </xf>
    <xf numFmtId="0" fontId="29" fillId="0" borderId="18"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17" xfId="0" applyFont="1" applyFill="1" applyBorder="1" applyAlignment="1">
      <alignment horizontal="left" vertical="top" wrapText="1"/>
    </xf>
    <xf numFmtId="0" fontId="22" fillId="6" borderId="1" xfId="0" applyFont="1" applyFill="1" applyBorder="1" applyAlignment="1">
      <alignment horizontal="center" vertical="center"/>
    </xf>
    <xf numFmtId="0" fontId="29" fillId="0" borderId="19" xfId="0" applyFont="1" applyFill="1" applyBorder="1" applyAlignment="1">
      <alignment horizontal="left" vertical="top" wrapText="1" shrinkToFit="1"/>
    </xf>
    <xf numFmtId="0" fontId="24" fillId="0" borderId="15" xfId="0" applyFont="1" applyFill="1" applyBorder="1" applyAlignment="1">
      <alignment vertical="center" shrinkToFit="1"/>
    </xf>
    <xf numFmtId="0" fontId="24" fillId="0" borderId="18" xfId="0" applyFont="1" applyFill="1" applyBorder="1" applyAlignment="1">
      <alignment vertical="center" shrinkToFit="1"/>
    </xf>
    <xf numFmtId="0" fontId="29" fillId="0" borderId="15" xfId="0" applyFont="1" applyFill="1" applyBorder="1" applyAlignment="1">
      <alignment horizontal="left" vertical="top" wrapText="1" shrinkToFit="1"/>
    </xf>
    <xf numFmtId="0" fontId="29" fillId="0" borderId="10" xfId="0" applyFont="1" applyFill="1" applyBorder="1" applyAlignment="1">
      <alignment horizontal="left" vertical="top" wrapText="1" shrinkToFit="1"/>
    </xf>
    <xf numFmtId="0" fontId="24" fillId="0" borderId="10" xfId="0" applyFont="1" applyFill="1" applyBorder="1" applyAlignment="1">
      <alignment vertical="center"/>
    </xf>
    <xf numFmtId="0" fontId="24" fillId="0" borderId="9" xfId="0" applyFont="1" applyFill="1" applyBorder="1" applyAlignment="1">
      <alignment vertical="center" shrinkToFit="1"/>
    </xf>
    <xf numFmtId="0" fontId="24" fillId="0" borderId="19" xfId="0" applyFont="1" applyFill="1" applyBorder="1" applyAlignment="1">
      <alignment vertical="center" shrinkToFit="1"/>
    </xf>
    <xf numFmtId="0" fontId="24" fillId="0" borderId="1" xfId="0" applyFont="1" applyFill="1" applyBorder="1" applyAlignment="1">
      <alignment vertical="center"/>
    </xf>
    <xf numFmtId="0" fontId="29" fillId="0" borderId="28" xfId="0" applyFont="1" applyFill="1" applyBorder="1" applyAlignment="1">
      <alignment horizontal="left" vertical="top" wrapText="1"/>
    </xf>
    <xf numFmtId="0" fontId="23" fillId="0" borderId="28" xfId="0" applyFont="1" applyFill="1" applyBorder="1" applyAlignment="1">
      <alignment vertical="center" shrinkToFit="1"/>
    </xf>
    <xf numFmtId="0" fontId="29" fillId="0" borderId="29" xfId="0" applyFont="1" applyFill="1" applyBorder="1" applyAlignment="1">
      <alignment horizontal="left" vertical="top" wrapText="1"/>
    </xf>
    <xf numFmtId="0" fontId="23" fillId="0" borderId="29" xfId="0" applyFont="1" applyFill="1" applyBorder="1" applyAlignment="1">
      <alignment vertical="center"/>
    </xf>
    <xf numFmtId="0" fontId="23" fillId="0" borderId="28" xfId="0" applyFont="1" applyFill="1" applyBorder="1" applyAlignment="1">
      <alignment vertical="center"/>
    </xf>
    <xf numFmtId="0" fontId="29" fillId="0" borderId="27" xfId="0" applyFont="1" applyFill="1" applyBorder="1" applyAlignment="1">
      <alignment horizontal="left" vertical="top" wrapText="1"/>
    </xf>
    <xf numFmtId="0" fontId="29" fillId="0" borderId="28" xfId="0" applyFont="1" applyFill="1" applyBorder="1" applyAlignment="1">
      <alignment horizontal="left" vertical="top" wrapText="1" shrinkToFit="1"/>
    </xf>
    <xf numFmtId="0" fontId="29" fillId="0" borderId="27" xfId="0" applyFont="1" applyFill="1" applyBorder="1" applyAlignment="1">
      <alignment horizontal="left" vertical="top" wrapText="1" shrinkToFit="1"/>
    </xf>
    <xf numFmtId="0" fontId="29" fillId="0" borderId="30" xfId="0" applyFont="1" applyFill="1" applyBorder="1" applyAlignment="1">
      <alignment horizontal="left" vertical="top" wrapText="1" shrinkToFit="1"/>
    </xf>
    <xf numFmtId="0" fontId="29" fillId="0" borderId="29" xfId="0" applyFont="1" applyFill="1" applyBorder="1" applyAlignment="1">
      <alignment horizontal="left" vertical="top" wrapText="1" shrinkToFit="1"/>
    </xf>
    <xf numFmtId="0" fontId="29" fillId="0" borderId="30" xfId="0" applyFont="1" applyFill="1" applyBorder="1" applyAlignment="1">
      <alignment horizontal="left" vertical="top" wrapText="1"/>
    </xf>
    <xf numFmtId="0" fontId="24" fillId="0" borderId="4" xfId="0" applyFont="1" applyFill="1" applyBorder="1" applyAlignment="1">
      <alignment vertical="center" shrinkToFit="1"/>
    </xf>
    <xf numFmtId="0" fontId="23" fillId="0" borderId="31" xfId="0" applyFont="1" applyFill="1" applyBorder="1" applyAlignment="1">
      <alignment vertical="center"/>
    </xf>
    <xf numFmtId="0" fontId="24" fillId="0" borderId="27" xfId="0" applyFont="1" applyFill="1" applyBorder="1" applyAlignment="1">
      <alignment vertical="center"/>
    </xf>
    <xf numFmtId="0" fontId="23" fillId="0" borderId="32" xfId="0" applyFont="1" applyFill="1" applyBorder="1" applyAlignment="1">
      <alignment vertical="center"/>
    </xf>
    <xf numFmtId="0" fontId="24" fillId="0" borderId="28" xfId="0" applyFont="1" applyFill="1" applyBorder="1" applyAlignment="1">
      <alignment vertical="center"/>
    </xf>
    <xf numFmtId="0" fontId="23" fillId="0" borderId="33" xfId="0" applyFont="1" applyFill="1" applyBorder="1" applyAlignment="1">
      <alignment vertical="center"/>
    </xf>
    <xf numFmtId="0" fontId="24" fillId="0" borderId="29" xfId="0" applyFont="1" applyFill="1" applyBorder="1" applyAlignment="1">
      <alignment vertical="center"/>
    </xf>
    <xf numFmtId="0" fontId="23" fillId="0" borderId="27" xfId="0" applyFont="1" applyFill="1" applyBorder="1" applyAlignment="1">
      <alignment vertical="center"/>
    </xf>
    <xf numFmtId="0" fontId="23" fillId="0" borderId="31" xfId="0" applyFont="1" applyFill="1" applyBorder="1" applyAlignment="1">
      <alignment vertical="center" shrinkToFit="1"/>
    </xf>
    <xf numFmtId="0" fontId="24" fillId="0" borderId="27" xfId="0" applyFont="1" applyFill="1" applyBorder="1" applyAlignment="1">
      <alignment vertical="center" shrinkToFit="1"/>
    </xf>
    <xf numFmtId="0" fontId="23" fillId="0" borderId="32" xfId="0" applyFont="1" applyFill="1" applyBorder="1" applyAlignment="1">
      <alignment vertical="center" shrinkToFit="1"/>
    </xf>
    <xf numFmtId="0" fontId="24" fillId="0" borderId="28" xfId="0" applyFont="1" applyFill="1" applyBorder="1" applyAlignment="1">
      <alignment vertical="center" shrinkToFit="1"/>
    </xf>
    <xf numFmtId="0" fontId="23" fillId="0" borderId="33" xfId="0" applyFont="1" applyFill="1" applyBorder="1" applyAlignment="1">
      <alignment vertical="center" shrinkToFit="1"/>
    </xf>
    <xf numFmtId="0" fontId="24" fillId="0" borderId="29" xfId="0" applyFont="1" applyFill="1" applyBorder="1" applyAlignment="1">
      <alignment vertical="center" shrinkToFit="1"/>
    </xf>
    <xf numFmtId="0" fontId="23" fillId="0" borderId="34" xfId="0" applyFont="1" applyFill="1" applyBorder="1" applyAlignment="1">
      <alignment vertical="center" shrinkToFit="1"/>
    </xf>
    <xf numFmtId="0" fontId="24" fillId="0" borderId="34" xfId="0" applyFont="1" applyFill="1" applyBorder="1" applyAlignment="1">
      <alignment vertical="center" shrinkToFit="1"/>
    </xf>
    <xf numFmtId="0" fontId="29" fillId="0" borderId="4" xfId="0" applyFont="1" applyFill="1" applyBorder="1" applyAlignment="1">
      <alignment horizontal="left" vertical="top" wrapText="1"/>
    </xf>
    <xf numFmtId="0" fontId="23" fillId="0" borderId="3" xfId="0" applyFont="1" applyFill="1" applyBorder="1" applyAlignment="1">
      <alignment vertical="center"/>
    </xf>
    <xf numFmtId="0" fontId="23" fillId="0" borderId="37" xfId="0" applyFont="1" applyFill="1" applyBorder="1" applyAlignment="1">
      <alignment vertical="center"/>
    </xf>
    <xf numFmtId="0" fontId="23" fillId="0" borderId="27" xfId="0" applyFont="1" applyFill="1" applyBorder="1"/>
    <xf numFmtId="0" fontId="23" fillId="0" borderId="28" xfId="0" applyFont="1" applyFill="1" applyBorder="1"/>
    <xf numFmtId="0" fontId="23" fillId="0" borderId="29" xfId="0" applyFont="1" applyFill="1" applyBorder="1"/>
    <xf numFmtId="0" fontId="24" fillId="0" borderId="1" xfId="0" applyFont="1" applyFill="1" applyBorder="1" applyAlignment="1">
      <alignment vertical="center" shrinkToFit="1"/>
    </xf>
    <xf numFmtId="0" fontId="23" fillId="0" borderId="30" xfId="0" applyFont="1" applyFill="1" applyBorder="1" applyAlignment="1">
      <alignment vertical="center"/>
    </xf>
    <xf numFmtId="0" fontId="24" fillId="0" borderId="30" xfId="0" applyFont="1" applyFill="1" applyBorder="1" applyAlignment="1">
      <alignment vertical="center"/>
    </xf>
    <xf numFmtId="0" fontId="29" fillId="0" borderId="1" xfId="0" applyFont="1" applyFill="1" applyBorder="1" applyAlignment="1">
      <alignment horizontal="left" vertical="top" wrapText="1"/>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9" xfId="0" applyFont="1" applyFill="1" applyBorder="1" applyAlignment="1">
      <alignment vertical="top" wrapText="1"/>
    </xf>
    <xf numFmtId="0" fontId="29" fillId="0" borderId="1" xfId="0" applyFont="1" applyFill="1" applyBorder="1" applyAlignment="1">
      <alignment horizontal="left" vertical="top" wrapText="1" shrinkToFit="1"/>
    </xf>
    <xf numFmtId="0" fontId="29" fillId="0" borderId="8" xfId="0" applyFont="1" applyFill="1" applyBorder="1" applyAlignment="1">
      <alignment horizontal="left" vertical="top" wrapText="1" shrinkToFit="1"/>
    </xf>
    <xf numFmtId="0" fontId="29" fillId="0" borderId="7" xfId="0" applyFont="1" applyFill="1" applyBorder="1" applyAlignment="1">
      <alignment horizontal="left" vertical="top" wrapText="1" shrinkToFit="1"/>
    </xf>
    <xf numFmtId="0" fontId="29" fillId="0" borderId="17" xfId="0" applyFont="1" applyFill="1" applyBorder="1" applyAlignment="1">
      <alignment horizontal="left" vertical="top" wrapText="1" shrinkToFit="1"/>
    </xf>
    <xf numFmtId="0" fontId="29" fillId="0" borderId="8" xfId="0" applyFont="1" applyFill="1" applyBorder="1" applyAlignment="1">
      <alignment horizontal="left" vertical="top" wrapText="1"/>
    </xf>
    <xf numFmtId="0" fontId="23" fillId="0" borderId="27" xfId="0" applyFont="1" applyFill="1" applyBorder="1" applyAlignment="1">
      <alignment vertical="center" shrinkToFit="1"/>
    </xf>
    <xf numFmtId="0" fontId="24" fillId="0" borderId="13" xfId="0" applyFont="1" applyFill="1" applyBorder="1"/>
    <xf numFmtId="0" fontId="24" fillId="0" borderId="18" xfId="0" applyFont="1" applyFill="1" applyBorder="1"/>
    <xf numFmtId="0" fontId="24" fillId="0" borderId="10" xfId="0" applyFont="1" applyFill="1" applyBorder="1"/>
    <xf numFmtId="0" fontId="24" fillId="0" borderId="28" xfId="0" applyFont="1" applyFill="1" applyBorder="1"/>
    <xf numFmtId="0" fontId="24" fillId="0" borderId="29" xfId="0" applyFont="1" applyFill="1" applyBorder="1"/>
    <xf numFmtId="0" fontId="23" fillId="0" borderId="35" xfId="0" applyFont="1" applyFill="1" applyBorder="1" applyAlignment="1">
      <alignment vertical="center"/>
    </xf>
    <xf numFmtId="0" fontId="23" fillId="0" borderId="36" xfId="0" applyFont="1" applyFill="1" applyBorder="1" applyAlignment="1">
      <alignment vertical="center"/>
    </xf>
    <xf numFmtId="0" fontId="29" fillId="0" borderId="0" xfId="0" applyFont="1" applyFill="1" applyAlignment="1">
      <alignment horizontal="left" vertical="top" wrapText="1"/>
    </xf>
    <xf numFmtId="0" fontId="29" fillId="0" borderId="0" xfId="0" applyFont="1" applyFill="1" applyAlignment="1">
      <alignment horizontal="left" vertical="top" wrapText="1" shrinkToFit="1"/>
    </xf>
    <xf numFmtId="0" fontId="29" fillId="0" borderId="18" xfId="0" applyFont="1" applyFill="1" applyBorder="1" applyAlignment="1">
      <alignment horizontal="left" vertical="top" wrapText="1" shrinkToFit="1"/>
    </xf>
    <xf numFmtId="0" fontId="32" fillId="0" borderId="1" xfId="0" applyFont="1" applyFill="1" applyBorder="1" applyAlignment="1">
      <alignment horizontal="center" vertical="center"/>
    </xf>
    <xf numFmtId="0" fontId="17" fillId="0" borderId="12" xfId="0" applyFont="1" applyBorder="1" applyAlignment="1">
      <alignment vertical="center" wrapText="1"/>
    </xf>
    <xf numFmtId="0" fontId="17" fillId="0" borderId="0" xfId="0" applyFont="1" applyBorder="1" applyAlignment="1">
      <alignment vertical="center" wrapText="1"/>
    </xf>
    <xf numFmtId="0" fontId="5" fillId="3"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3" borderId="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29" fillId="0" borderId="10" xfId="0" applyFont="1" applyFill="1" applyBorder="1" applyAlignment="1">
      <alignment horizontal="left" vertical="top"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9" xfId="0" applyFont="1" applyFill="1" applyBorder="1" applyAlignment="1">
      <alignment horizontal="left" vertical="top"/>
    </xf>
    <xf numFmtId="0" fontId="29" fillId="0" borderId="10" xfId="0" applyFont="1" applyFill="1" applyBorder="1" applyAlignment="1">
      <alignment horizontal="left" vertical="top"/>
    </xf>
    <xf numFmtId="0" fontId="29" fillId="0" borderId="4" xfId="0" applyFont="1" applyFill="1" applyBorder="1" applyAlignment="1">
      <alignment horizontal="left" vertical="top"/>
    </xf>
    <xf numFmtId="0" fontId="29" fillId="0" borderId="1" xfId="0" applyFont="1" applyFill="1" applyBorder="1" applyAlignment="1">
      <alignment horizontal="left" vertical="top" wrapText="1"/>
    </xf>
    <xf numFmtId="0" fontId="29" fillId="6" borderId="12" xfId="0" applyFont="1" applyFill="1" applyBorder="1" applyAlignment="1">
      <alignment horizontal="center" vertical="center" wrapText="1" shrinkToFit="1"/>
    </xf>
    <xf numFmtId="0" fontId="29" fillId="6" borderId="16" xfId="0" applyFont="1" applyFill="1" applyBorder="1" applyAlignment="1">
      <alignment horizontal="center" vertical="center" wrapText="1" shrinkToFit="1"/>
    </xf>
    <xf numFmtId="0" fontId="31" fillId="6"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6" borderId="1" xfId="0" applyFont="1" applyFill="1" applyBorder="1" applyAlignment="1">
      <alignment horizontal="center" vertical="center"/>
    </xf>
    <xf numFmtId="0" fontId="22" fillId="6" borderId="1" xfId="0" applyFont="1" applyFill="1" applyBorder="1" applyAlignment="1">
      <alignment horizontal="center" vertical="center"/>
    </xf>
    <xf numFmtId="0" fontId="29" fillId="0" borderId="4" xfId="0" applyFont="1" applyFill="1" applyBorder="1" applyAlignment="1">
      <alignment horizontal="left" vertical="top" wrapText="1"/>
    </xf>
    <xf numFmtId="0" fontId="29" fillId="6"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9" xfId="0" applyFont="1" applyFill="1" applyBorder="1" applyAlignment="1">
      <alignment vertical="top" wrapText="1"/>
    </xf>
    <xf numFmtId="0" fontId="29" fillId="0" borderId="10" xfId="0" applyFont="1" applyFill="1" applyBorder="1" applyAlignment="1">
      <alignment vertical="top" wrapText="1"/>
    </xf>
    <xf numFmtId="0" fontId="29" fillId="0" borderId="4" xfId="0" applyFont="1" applyFill="1" applyBorder="1" applyAlignment="1">
      <alignment vertical="top" wrapText="1"/>
    </xf>
    <xf numFmtId="0" fontId="29" fillId="0" borderId="9" xfId="0" applyFont="1" applyFill="1" applyBorder="1" applyAlignment="1">
      <alignment vertical="top"/>
    </xf>
    <xf numFmtId="0" fontId="29" fillId="0" borderId="10" xfId="0" applyFont="1" applyFill="1" applyBorder="1" applyAlignment="1">
      <alignment vertical="top"/>
    </xf>
    <xf numFmtId="0" fontId="29" fillId="0" borderId="4" xfId="0" applyFont="1" applyFill="1" applyBorder="1" applyAlignment="1">
      <alignment vertical="top"/>
    </xf>
    <xf numFmtId="0" fontId="15" fillId="0" borderId="1" xfId="0" applyFont="1" applyFill="1" applyBorder="1" applyAlignment="1">
      <alignment horizontal="left" vertical="top" wrapText="1"/>
    </xf>
    <xf numFmtId="0" fontId="29" fillId="0" borderId="1" xfId="0" applyFont="1" applyFill="1" applyBorder="1" applyAlignment="1">
      <alignment horizontal="left" vertical="top" wrapText="1" shrinkToFit="1"/>
    </xf>
    <xf numFmtId="0" fontId="29" fillId="0" borderId="1" xfId="0" applyFont="1" applyFill="1" applyBorder="1" applyAlignment="1">
      <alignment horizontal="left" vertical="top"/>
    </xf>
    <xf numFmtId="0" fontId="29" fillId="0" borderId="4" xfId="0" applyFont="1" applyFill="1" applyBorder="1" applyAlignment="1">
      <alignment horizontal="left" vertical="center" wrapText="1"/>
    </xf>
  </cellXfs>
  <cellStyles count="2">
    <cellStyle name="標準" xfId="0" builtinId="0"/>
    <cellStyle name="標準 4" xfId="1"/>
  </cellStyles>
  <dxfs count="0"/>
  <tableStyles count="0" defaultTableStyle="TableStyleMedium2" defaultPivotStyle="PivotStyleLight16"/>
  <colors>
    <mruColors>
      <color rgb="FFFF00FF"/>
      <color rgb="FFCCFFCC"/>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00B0F0"/>
    <pageSetUpPr fitToPage="1"/>
  </sheetPr>
  <dimension ref="B1:M70"/>
  <sheetViews>
    <sheetView view="pageBreakPreview" zoomScale="85" zoomScaleNormal="70" zoomScaleSheetLayoutView="85" workbookViewId="0">
      <pane xSplit="2" ySplit="5" topLeftCell="C53" activePane="bottomRight" state="frozen"/>
      <selection pane="topRight" activeCell="C1" sqref="C1"/>
      <selection pane="bottomLeft" activeCell="A6" sqref="A6"/>
      <selection pane="bottomRight" activeCell="A6" sqref="A6:XFD60"/>
    </sheetView>
  </sheetViews>
  <sheetFormatPr defaultColWidth="8.625" defaultRowHeight="18.75"/>
  <cols>
    <col min="1" max="1" width="3.375" style="3" customWidth="1"/>
    <col min="2" max="2" width="4.125" style="3" customWidth="1"/>
    <col min="3" max="3" width="15.625" style="3" customWidth="1"/>
    <col min="4" max="4" width="36.5" style="3" customWidth="1"/>
    <col min="5" max="6" width="10.625" style="13" hidden="1" customWidth="1"/>
    <col min="7" max="7" width="11.625" style="3" customWidth="1"/>
    <col min="8" max="8" width="38.375" style="3" customWidth="1"/>
    <col min="9" max="11" width="6.875" style="3" hidden="1" customWidth="1"/>
    <col min="12" max="12" width="38.375" style="3" customWidth="1"/>
    <col min="13" max="13" width="61.5" style="3" hidden="1" customWidth="1"/>
    <col min="14" max="16384" width="8.625" style="3"/>
  </cols>
  <sheetData>
    <row r="1" spans="2:13">
      <c r="L1" s="18" t="s">
        <v>179</v>
      </c>
    </row>
    <row r="2" spans="2:13" ht="25.5">
      <c r="B2" s="7" t="s">
        <v>197</v>
      </c>
      <c r="H2" s="15"/>
    </row>
    <row r="3" spans="2:13" ht="47.1" customHeight="1">
      <c r="C3" s="182" t="s">
        <v>149</v>
      </c>
      <c r="D3" s="183" t="s">
        <v>0</v>
      </c>
      <c r="E3" s="184" t="s">
        <v>152</v>
      </c>
      <c r="F3" s="185"/>
      <c r="G3" s="171" t="s">
        <v>42</v>
      </c>
      <c r="H3" s="175" t="s">
        <v>38</v>
      </c>
      <c r="I3" s="176"/>
      <c r="J3" s="176"/>
      <c r="K3" s="16"/>
      <c r="L3" s="170" t="s">
        <v>150</v>
      </c>
      <c r="M3" s="170"/>
    </row>
    <row r="4" spans="2:13" ht="39.6" customHeight="1">
      <c r="C4" s="182"/>
      <c r="D4" s="183"/>
      <c r="E4" s="186"/>
      <c r="F4" s="187"/>
      <c r="G4" s="174"/>
      <c r="H4" s="171" t="s">
        <v>41</v>
      </c>
      <c r="I4" s="177" t="s">
        <v>172</v>
      </c>
      <c r="J4" s="176"/>
      <c r="K4" s="178"/>
      <c r="L4" s="170" t="s">
        <v>41</v>
      </c>
      <c r="M4" s="173" t="s">
        <v>39</v>
      </c>
    </row>
    <row r="5" spans="2:13" ht="39">
      <c r="C5" s="182"/>
      <c r="D5" s="183"/>
      <c r="E5" s="14" t="s">
        <v>36</v>
      </c>
      <c r="F5" s="14" t="s">
        <v>37</v>
      </c>
      <c r="G5" s="174"/>
      <c r="H5" s="172"/>
      <c r="I5" s="17" t="s">
        <v>178</v>
      </c>
      <c r="J5" s="14" t="s">
        <v>43</v>
      </c>
      <c r="K5" s="17" t="s">
        <v>177</v>
      </c>
      <c r="L5" s="170"/>
      <c r="M5" s="170"/>
    </row>
    <row r="6" spans="2:13" ht="78">
      <c r="B6" s="20">
        <v>1</v>
      </c>
      <c r="C6" s="4" t="s">
        <v>1</v>
      </c>
      <c r="D6" s="4" t="s">
        <v>2</v>
      </c>
      <c r="E6" s="21">
        <v>9</v>
      </c>
      <c r="F6" s="21">
        <v>9</v>
      </c>
      <c r="G6" s="21" t="s">
        <v>3</v>
      </c>
      <c r="H6" s="6" t="s">
        <v>84</v>
      </c>
      <c r="I6" s="21" t="s">
        <v>44</v>
      </c>
      <c r="J6" s="21" t="s">
        <v>44</v>
      </c>
      <c r="K6" s="21"/>
      <c r="L6" s="6" t="s">
        <v>83</v>
      </c>
      <c r="M6" s="5"/>
    </row>
    <row r="7" spans="2:13" ht="19.5">
      <c r="B7" s="20">
        <v>2</v>
      </c>
      <c r="C7" s="6" t="s">
        <v>4</v>
      </c>
      <c r="D7" s="6" t="s">
        <v>5</v>
      </c>
      <c r="E7" s="21">
        <v>4</v>
      </c>
      <c r="F7" s="21">
        <v>2</v>
      </c>
      <c r="G7" s="21" t="s">
        <v>3</v>
      </c>
      <c r="H7" s="6" t="s">
        <v>63</v>
      </c>
      <c r="I7" s="21"/>
      <c r="J7" s="21"/>
      <c r="K7" s="22" t="s">
        <v>44</v>
      </c>
      <c r="L7" s="6"/>
      <c r="M7" s="5"/>
    </row>
    <row r="8" spans="2:13" ht="19.5">
      <c r="B8" s="20">
        <v>3</v>
      </c>
      <c r="C8" s="6" t="s">
        <v>4</v>
      </c>
      <c r="D8" s="6" t="s">
        <v>6</v>
      </c>
      <c r="E8" s="21">
        <v>5</v>
      </c>
      <c r="F8" s="21">
        <v>4</v>
      </c>
      <c r="G8" s="21" t="s">
        <v>3</v>
      </c>
      <c r="H8" s="6" t="s">
        <v>64</v>
      </c>
      <c r="I8" s="21"/>
      <c r="J8" s="21"/>
      <c r="K8" s="22" t="s">
        <v>44</v>
      </c>
      <c r="L8" s="6" t="s">
        <v>96</v>
      </c>
      <c r="M8" s="5" t="s">
        <v>61</v>
      </c>
    </row>
    <row r="9" spans="2:13" ht="19.5">
      <c r="B9" s="20">
        <v>4</v>
      </c>
      <c r="C9" s="6" t="s">
        <v>4</v>
      </c>
      <c r="D9" s="6" t="s">
        <v>7</v>
      </c>
      <c r="E9" s="21">
        <v>7</v>
      </c>
      <c r="F9" s="21">
        <v>6</v>
      </c>
      <c r="G9" s="21" t="s">
        <v>3</v>
      </c>
      <c r="H9" s="6" t="s">
        <v>62</v>
      </c>
      <c r="I9" s="21" t="s">
        <v>44</v>
      </c>
      <c r="J9" s="21" t="s">
        <v>44</v>
      </c>
      <c r="K9" s="21"/>
      <c r="L9" s="6"/>
      <c r="M9" s="5"/>
    </row>
    <row r="10" spans="2:13" ht="19.5">
      <c r="B10" s="20">
        <v>5</v>
      </c>
      <c r="C10" s="6" t="s">
        <v>4</v>
      </c>
      <c r="D10" s="6" t="s">
        <v>8</v>
      </c>
      <c r="E10" s="21">
        <v>6</v>
      </c>
      <c r="F10" s="21">
        <v>3</v>
      </c>
      <c r="G10" s="21" t="s">
        <v>3</v>
      </c>
      <c r="H10" s="6" t="s">
        <v>65</v>
      </c>
      <c r="I10" s="21" t="s">
        <v>44</v>
      </c>
      <c r="J10" s="21" t="s">
        <v>44</v>
      </c>
      <c r="K10" s="21"/>
      <c r="L10" s="6"/>
      <c r="M10" s="5"/>
    </row>
    <row r="11" spans="2:13" ht="19.5">
      <c r="B11" s="20">
        <v>6</v>
      </c>
      <c r="C11" s="6" t="s">
        <v>4</v>
      </c>
      <c r="D11" s="6" t="s">
        <v>9</v>
      </c>
      <c r="E11" s="21">
        <v>5</v>
      </c>
      <c r="F11" s="21">
        <v>5</v>
      </c>
      <c r="G11" s="21" t="s">
        <v>3</v>
      </c>
      <c r="H11" s="6" t="s">
        <v>66</v>
      </c>
      <c r="I11" s="21" t="s">
        <v>44</v>
      </c>
      <c r="J11" s="21" t="s">
        <v>44</v>
      </c>
      <c r="K11" s="21"/>
      <c r="L11" s="6"/>
      <c r="M11" s="5"/>
    </row>
    <row r="12" spans="2:13" ht="19.5" hidden="1">
      <c r="B12" s="20">
        <v>7</v>
      </c>
      <c r="C12" s="6" t="s">
        <v>4</v>
      </c>
      <c r="D12" s="6" t="s">
        <v>10</v>
      </c>
      <c r="E12" s="21">
        <v>2</v>
      </c>
      <c r="F12" s="21">
        <v>1</v>
      </c>
      <c r="G12" s="21" t="s">
        <v>40</v>
      </c>
      <c r="H12" s="6"/>
      <c r="I12" s="21"/>
      <c r="J12" s="21"/>
      <c r="K12" s="21"/>
      <c r="L12" s="6" t="s">
        <v>67</v>
      </c>
      <c r="M12" s="5" t="s">
        <v>92</v>
      </c>
    </row>
    <row r="13" spans="2:13" ht="19.5" hidden="1">
      <c r="B13" s="20">
        <v>8</v>
      </c>
      <c r="C13" s="6" t="s">
        <v>4</v>
      </c>
      <c r="D13" s="6" t="s">
        <v>11</v>
      </c>
      <c r="E13" s="21">
        <v>2</v>
      </c>
      <c r="F13" s="21">
        <v>1</v>
      </c>
      <c r="G13" s="21" t="s">
        <v>40</v>
      </c>
      <c r="H13" s="6"/>
      <c r="I13" s="21"/>
      <c r="J13" s="21"/>
      <c r="K13" s="21"/>
      <c r="L13" s="6" t="s">
        <v>68</v>
      </c>
      <c r="M13" s="5" t="s">
        <v>92</v>
      </c>
    </row>
    <row r="14" spans="2:13" ht="19.5">
      <c r="B14" s="20">
        <v>9</v>
      </c>
      <c r="C14" s="6" t="s">
        <v>4</v>
      </c>
      <c r="D14" s="6" t="s">
        <v>12</v>
      </c>
      <c r="E14" s="21">
        <v>1</v>
      </c>
      <c r="F14" s="21">
        <v>0</v>
      </c>
      <c r="G14" s="21" t="s">
        <v>3</v>
      </c>
      <c r="H14" s="19" t="s">
        <v>176</v>
      </c>
      <c r="I14" s="21"/>
      <c r="J14" s="21" t="s">
        <v>44</v>
      </c>
      <c r="K14" s="21"/>
      <c r="L14" s="6" t="s">
        <v>89</v>
      </c>
      <c r="M14" s="5" t="s">
        <v>90</v>
      </c>
    </row>
    <row r="15" spans="2:13" ht="39">
      <c r="B15" s="20">
        <v>10</v>
      </c>
      <c r="C15" s="6" t="s">
        <v>4</v>
      </c>
      <c r="D15" s="6" t="s">
        <v>13</v>
      </c>
      <c r="E15" s="21">
        <v>4</v>
      </c>
      <c r="F15" s="21">
        <v>3</v>
      </c>
      <c r="G15" s="21" t="s">
        <v>3</v>
      </c>
      <c r="H15" s="19" t="s">
        <v>189</v>
      </c>
      <c r="I15" s="21" t="s">
        <v>44</v>
      </c>
      <c r="J15" s="21"/>
      <c r="K15" s="21"/>
      <c r="L15" s="6" t="s">
        <v>91</v>
      </c>
      <c r="M15" s="5" t="s">
        <v>93</v>
      </c>
    </row>
    <row r="16" spans="2:13" ht="39">
      <c r="B16" s="20">
        <v>11</v>
      </c>
      <c r="C16" s="6" t="s">
        <v>4</v>
      </c>
      <c r="D16" s="6" t="s">
        <v>14</v>
      </c>
      <c r="E16" s="21">
        <v>4</v>
      </c>
      <c r="F16" s="21">
        <v>2</v>
      </c>
      <c r="G16" s="21" t="s">
        <v>3</v>
      </c>
      <c r="H16" s="19" t="s">
        <v>190</v>
      </c>
      <c r="I16" s="21" t="s">
        <v>44</v>
      </c>
      <c r="J16" s="21" t="s">
        <v>44</v>
      </c>
      <c r="K16" s="21"/>
      <c r="L16" s="6" t="s">
        <v>97</v>
      </c>
      <c r="M16" s="5" t="s">
        <v>93</v>
      </c>
    </row>
    <row r="17" spans="2:13" ht="58.5">
      <c r="B17" s="20">
        <v>12</v>
      </c>
      <c r="C17" s="6" t="s">
        <v>15</v>
      </c>
      <c r="D17" s="6" t="s">
        <v>80</v>
      </c>
      <c r="E17" s="21">
        <v>10</v>
      </c>
      <c r="F17" s="21">
        <v>6</v>
      </c>
      <c r="G17" s="21" t="s">
        <v>3</v>
      </c>
      <c r="H17" s="6" t="s">
        <v>195</v>
      </c>
      <c r="I17" s="21" t="s">
        <v>44</v>
      </c>
      <c r="J17" s="21" t="s">
        <v>44</v>
      </c>
      <c r="K17" s="21"/>
      <c r="L17" s="6" t="s">
        <v>107</v>
      </c>
      <c r="M17" s="5"/>
    </row>
    <row r="18" spans="2:13" ht="39">
      <c r="B18" s="20">
        <v>13</v>
      </c>
      <c r="C18" s="6" t="s">
        <v>15</v>
      </c>
      <c r="D18" s="6" t="s">
        <v>81</v>
      </c>
      <c r="E18" s="21">
        <v>8</v>
      </c>
      <c r="F18" s="21">
        <v>6</v>
      </c>
      <c r="G18" s="21" t="s">
        <v>3</v>
      </c>
      <c r="H18" s="6" t="s">
        <v>104</v>
      </c>
      <c r="I18" s="21" t="s">
        <v>44</v>
      </c>
      <c r="J18" s="21"/>
      <c r="K18" s="21"/>
      <c r="L18" s="6" t="s">
        <v>153</v>
      </c>
      <c r="M18" s="5" t="s">
        <v>154</v>
      </c>
    </row>
    <row r="19" spans="2:13" ht="19.5" hidden="1">
      <c r="B19" s="20">
        <v>14</v>
      </c>
      <c r="C19" s="6" t="s">
        <v>15</v>
      </c>
      <c r="D19" s="6" t="s">
        <v>82</v>
      </c>
      <c r="E19" s="10" t="s">
        <v>112</v>
      </c>
      <c r="F19" s="10" t="s">
        <v>112</v>
      </c>
      <c r="G19" s="21" t="s">
        <v>40</v>
      </c>
      <c r="H19" s="6"/>
      <c r="I19" s="21"/>
      <c r="J19" s="21"/>
      <c r="K19" s="21"/>
      <c r="L19" s="6" t="s">
        <v>155</v>
      </c>
      <c r="M19" s="5" t="s">
        <v>78</v>
      </c>
    </row>
    <row r="20" spans="2:13" ht="19.5" hidden="1">
      <c r="B20" s="20">
        <v>15</v>
      </c>
      <c r="C20" s="6" t="s">
        <v>141</v>
      </c>
      <c r="D20" s="6" t="s">
        <v>142</v>
      </c>
      <c r="E20" s="10" t="s">
        <v>112</v>
      </c>
      <c r="F20" s="10" t="s">
        <v>112</v>
      </c>
      <c r="G20" s="21" t="s">
        <v>40</v>
      </c>
      <c r="H20" s="6"/>
      <c r="I20" s="21"/>
      <c r="J20" s="21"/>
      <c r="K20" s="21"/>
      <c r="L20" s="19" t="s">
        <v>143</v>
      </c>
      <c r="M20" s="8" t="s">
        <v>144</v>
      </c>
    </row>
    <row r="21" spans="2:13" ht="78" hidden="1">
      <c r="B21" s="20">
        <v>16</v>
      </c>
      <c r="C21" s="6" t="s">
        <v>15</v>
      </c>
      <c r="D21" s="6" t="s">
        <v>109</v>
      </c>
      <c r="E21" s="10" t="s">
        <v>112</v>
      </c>
      <c r="F21" s="10" t="s">
        <v>112</v>
      </c>
      <c r="G21" s="21" t="s">
        <v>40</v>
      </c>
      <c r="H21" s="6"/>
      <c r="I21" s="21"/>
      <c r="J21" s="21"/>
      <c r="K21" s="21"/>
      <c r="L21" s="19" t="s">
        <v>106</v>
      </c>
      <c r="M21" s="8" t="s">
        <v>156</v>
      </c>
    </row>
    <row r="22" spans="2:13" ht="39" hidden="1">
      <c r="B22" s="20">
        <v>17</v>
      </c>
      <c r="C22" s="6" t="s">
        <v>15</v>
      </c>
      <c r="D22" s="6" t="s">
        <v>100</v>
      </c>
      <c r="E22" s="21">
        <v>4</v>
      </c>
      <c r="F22" s="21">
        <v>4</v>
      </c>
      <c r="G22" s="21" t="s">
        <v>40</v>
      </c>
      <c r="H22" s="6"/>
      <c r="I22" s="21"/>
      <c r="J22" s="21"/>
      <c r="K22" s="21"/>
      <c r="L22" s="19" t="s">
        <v>146</v>
      </c>
      <c r="M22" s="8" t="s">
        <v>145</v>
      </c>
    </row>
    <row r="23" spans="2:13" ht="58.5">
      <c r="B23" s="20">
        <v>18</v>
      </c>
      <c r="C23" s="6" t="s">
        <v>15</v>
      </c>
      <c r="D23" s="6" t="s">
        <v>101</v>
      </c>
      <c r="E23" s="21">
        <v>4</v>
      </c>
      <c r="F23" s="21">
        <v>3</v>
      </c>
      <c r="G23" s="21" t="s">
        <v>3</v>
      </c>
      <c r="H23" s="6" t="s">
        <v>85</v>
      </c>
      <c r="I23" s="21" t="s">
        <v>44</v>
      </c>
      <c r="J23" s="21" t="s">
        <v>44</v>
      </c>
      <c r="K23" s="21"/>
      <c r="L23" s="6"/>
      <c r="M23" s="5"/>
    </row>
    <row r="24" spans="2:13" ht="58.5">
      <c r="B24" s="20">
        <v>19</v>
      </c>
      <c r="C24" s="6" t="s">
        <v>15</v>
      </c>
      <c r="D24" s="6" t="s">
        <v>110</v>
      </c>
      <c r="E24" s="21">
        <v>9</v>
      </c>
      <c r="F24" s="21">
        <v>5</v>
      </c>
      <c r="G24" s="21" t="s">
        <v>3</v>
      </c>
      <c r="H24" s="6" t="s">
        <v>79</v>
      </c>
      <c r="I24" s="21" t="s">
        <v>44</v>
      </c>
      <c r="J24" s="21"/>
      <c r="K24" s="22" t="s">
        <v>44</v>
      </c>
      <c r="L24" s="6"/>
      <c r="M24" s="5"/>
    </row>
    <row r="25" spans="2:13" ht="19.5">
      <c r="B25" s="20">
        <v>20</v>
      </c>
      <c r="C25" s="6" t="s">
        <v>15</v>
      </c>
      <c r="D25" s="6" t="s">
        <v>75</v>
      </c>
      <c r="E25" s="21">
        <v>8</v>
      </c>
      <c r="F25" s="21">
        <v>3</v>
      </c>
      <c r="G25" s="21" t="s">
        <v>3</v>
      </c>
      <c r="H25" s="6" t="s">
        <v>76</v>
      </c>
      <c r="I25" s="21" t="s">
        <v>44</v>
      </c>
      <c r="J25" s="21" t="s">
        <v>44</v>
      </c>
      <c r="K25" s="21"/>
      <c r="L25" s="19" t="s">
        <v>70</v>
      </c>
      <c r="M25" s="8" t="s">
        <v>77</v>
      </c>
    </row>
    <row r="26" spans="2:13" ht="19.5">
      <c r="B26" s="20">
        <v>21</v>
      </c>
      <c r="C26" s="6" t="s">
        <v>15</v>
      </c>
      <c r="D26" s="6" t="s">
        <v>72</v>
      </c>
      <c r="E26" s="21">
        <v>7</v>
      </c>
      <c r="F26" s="21">
        <v>5</v>
      </c>
      <c r="G26" s="21" t="s">
        <v>3</v>
      </c>
      <c r="H26" s="6" t="s">
        <v>69</v>
      </c>
      <c r="I26" s="21" t="s">
        <v>44</v>
      </c>
      <c r="J26" s="21" t="s">
        <v>44</v>
      </c>
      <c r="K26" s="21"/>
      <c r="L26" s="19" t="s">
        <v>70</v>
      </c>
      <c r="M26" s="8" t="s">
        <v>77</v>
      </c>
    </row>
    <row r="27" spans="2:13" ht="19.5">
      <c r="B27" s="20">
        <v>22</v>
      </c>
      <c r="C27" s="6" t="s">
        <v>15</v>
      </c>
      <c r="D27" s="6" t="s">
        <v>73</v>
      </c>
      <c r="E27" s="21">
        <v>7</v>
      </c>
      <c r="F27" s="21">
        <v>5</v>
      </c>
      <c r="G27" s="21" t="s">
        <v>3</v>
      </c>
      <c r="H27" s="6" t="s">
        <v>69</v>
      </c>
      <c r="I27" s="21" t="s">
        <v>44</v>
      </c>
      <c r="J27" s="21" t="s">
        <v>44</v>
      </c>
      <c r="K27" s="21"/>
      <c r="L27" s="19" t="s">
        <v>70</v>
      </c>
      <c r="M27" s="8" t="s">
        <v>77</v>
      </c>
    </row>
    <row r="28" spans="2:13" ht="19.5">
      <c r="B28" s="20">
        <v>23</v>
      </c>
      <c r="C28" s="6" t="s">
        <v>15</v>
      </c>
      <c r="D28" s="6" t="s">
        <v>74</v>
      </c>
      <c r="E28" s="21">
        <v>7</v>
      </c>
      <c r="F28" s="21">
        <v>4</v>
      </c>
      <c r="G28" s="21" t="s">
        <v>3</v>
      </c>
      <c r="H28" s="6" t="s">
        <v>69</v>
      </c>
      <c r="I28" s="21" t="s">
        <v>44</v>
      </c>
      <c r="J28" s="21" t="s">
        <v>44</v>
      </c>
      <c r="K28" s="21"/>
      <c r="L28" s="19" t="s">
        <v>70</v>
      </c>
      <c r="M28" s="8" t="s">
        <v>77</v>
      </c>
    </row>
    <row r="29" spans="2:13" ht="78">
      <c r="B29" s="20">
        <v>24</v>
      </c>
      <c r="C29" s="6" t="s">
        <v>15</v>
      </c>
      <c r="D29" s="6" t="s">
        <v>71</v>
      </c>
      <c r="E29" s="21">
        <v>7</v>
      </c>
      <c r="F29" s="21">
        <v>4</v>
      </c>
      <c r="G29" s="21" t="s">
        <v>3</v>
      </c>
      <c r="H29" s="6" t="s">
        <v>187</v>
      </c>
      <c r="I29" s="21" t="s">
        <v>44</v>
      </c>
      <c r="J29" s="21" t="s">
        <v>44</v>
      </c>
      <c r="K29" s="21"/>
      <c r="L29" s="19" t="s">
        <v>151</v>
      </c>
      <c r="M29" s="8" t="s">
        <v>139</v>
      </c>
    </row>
    <row r="30" spans="2:13" ht="58.5" hidden="1">
      <c r="B30" s="20">
        <v>25</v>
      </c>
      <c r="C30" s="6" t="s">
        <v>15</v>
      </c>
      <c r="D30" s="6" t="s">
        <v>16</v>
      </c>
      <c r="E30" s="21">
        <v>6</v>
      </c>
      <c r="F30" s="21">
        <v>4</v>
      </c>
      <c r="G30" s="21" t="s">
        <v>40</v>
      </c>
      <c r="H30" s="6"/>
      <c r="I30" s="21"/>
      <c r="J30" s="21"/>
      <c r="K30" s="21"/>
      <c r="L30" s="6" t="s">
        <v>98</v>
      </c>
      <c r="M30" s="8" t="s">
        <v>140</v>
      </c>
    </row>
    <row r="31" spans="2:13" ht="19.5">
      <c r="B31" s="20">
        <v>26</v>
      </c>
      <c r="C31" s="6" t="s">
        <v>15</v>
      </c>
      <c r="D31" s="6" t="s">
        <v>173</v>
      </c>
      <c r="E31" s="23">
        <v>5</v>
      </c>
      <c r="F31" s="23">
        <v>5</v>
      </c>
      <c r="G31" s="23" t="s">
        <v>3</v>
      </c>
      <c r="H31" s="6" t="s">
        <v>103</v>
      </c>
      <c r="I31" s="21" t="s">
        <v>44</v>
      </c>
      <c r="J31" s="21"/>
      <c r="K31" s="21"/>
      <c r="L31" s="6"/>
      <c r="M31" s="5"/>
    </row>
    <row r="32" spans="2:13" ht="78" hidden="1">
      <c r="B32" s="20">
        <v>27</v>
      </c>
      <c r="C32" s="6" t="s">
        <v>15</v>
      </c>
      <c r="D32" s="6" t="s">
        <v>174</v>
      </c>
      <c r="E32" s="23">
        <v>0</v>
      </c>
      <c r="F32" s="23">
        <v>0</v>
      </c>
      <c r="G32" s="23" t="s">
        <v>40</v>
      </c>
      <c r="H32" s="6"/>
      <c r="I32" s="21"/>
      <c r="J32" s="21"/>
      <c r="K32" s="21"/>
      <c r="L32" s="6" t="s">
        <v>108</v>
      </c>
      <c r="M32" s="8" t="s">
        <v>175</v>
      </c>
    </row>
    <row r="33" spans="2:13" ht="58.5">
      <c r="B33" s="20">
        <v>28</v>
      </c>
      <c r="C33" s="6" t="s">
        <v>15</v>
      </c>
      <c r="D33" s="6" t="s">
        <v>17</v>
      </c>
      <c r="E33" s="21">
        <v>7</v>
      </c>
      <c r="F33" s="21">
        <v>3</v>
      </c>
      <c r="G33" s="21" t="s">
        <v>3</v>
      </c>
      <c r="H33" s="6" t="s">
        <v>86</v>
      </c>
      <c r="I33" s="21" t="s">
        <v>44</v>
      </c>
      <c r="J33" s="21"/>
      <c r="K33" s="21"/>
      <c r="L33" s="6" t="s">
        <v>87</v>
      </c>
      <c r="M33" s="8" t="s">
        <v>157</v>
      </c>
    </row>
    <row r="34" spans="2:13" ht="58.5" hidden="1">
      <c r="B34" s="20">
        <v>29</v>
      </c>
      <c r="C34" s="6" t="s">
        <v>15</v>
      </c>
      <c r="D34" s="6" t="s">
        <v>18</v>
      </c>
      <c r="E34" s="21">
        <v>4</v>
      </c>
      <c r="F34" s="21">
        <v>1</v>
      </c>
      <c r="G34" s="21" t="s">
        <v>40</v>
      </c>
      <c r="H34" s="6"/>
      <c r="I34" s="21"/>
      <c r="J34" s="21"/>
      <c r="K34" s="21"/>
      <c r="L34" s="6" t="s">
        <v>99</v>
      </c>
      <c r="M34" s="8" t="s">
        <v>147</v>
      </c>
    </row>
    <row r="35" spans="2:13" ht="58.5">
      <c r="B35" s="20">
        <v>30</v>
      </c>
      <c r="C35" s="6" t="s">
        <v>15</v>
      </c>
      <c r="D35" s="6" t="s">
        <v>158</v>
      </c>
      <c r="E35" s="21">
        <v>6</v>
      </c>
      <c r="F35" s="21">
        <v>3</v>
      </c>
      <c r="G35" s="21" t="s">
        <v>3</v>
      </c>
      <c r="H35" s="6" t="s">
        <v>105</v>
      </c>
      <c r="I35" s="21" t="s">
        <v>44</v>
      </c>
      <c r="J35" s="21"/>
      <c r="K35" s="21"/>
      <c r="L35" s="6" t="s">
        <v>88</v>
      </c>
      <c r="M35" s="5" t="s">
        <v>102</v>
      </c>
    </row>
    <row r="36" spans="2:13" ht="58.5" hidden="1">
      <c r="B36" s="20">
        <v>31</v>
      </c>
      <c r="C36" s="6" t="s">
        <v>15</v>
      </c>
      <c r="D36" s="6" t="s">
        <v>159</v>
      </c>
      <c r="E36" s="10" t="s">
        <v>112</v>
      </c>
      <c r="F36" s="10" t="s">
        <v>112</v>
      </c>
      <c r="G36" s="21" t="s">
        <v>40</v>
      </c>
      <c r="H36" s="6"/>
      <c r="I36" s="21"/>
      <c r="J36" s="21"/>
      <c r="K36" s="21"/>
      <c r="L36" s="6" t="s">
        <v>160</v>
      </c>
      <c r="M36" s="8" t="s">
        <v>148</v>
      </c>
    </row>
    <row r="37" spans="2:13" ht="39">
      <c r="B37" s="20">
        <v>32</v>
      </c>
      <c r="C37" s="6" t="s">
        <v>19</v>
      </c>
      <c r="D37" s="6" t="s">
        <v>20</v>
      </c>
      <c r="E37" s="21">
        <v>10</v>
      </c>
      <c r="F37" s="21">
        <v>6</v>
      </c>
      <c r="G37" s="21" t="s">
        <v>3</v>
      </c>
      <c r="H37" s="6" t="s">
        <v>136</v>
      </c>
      <c r="I37" s="21" t="s">
        <v>44</v>
      </c>
      <c r="J37" s="21"/>
      <c r="K37" s="21"/>
      <c r="L37" s="6"/>
      <c r="M37" s="5"/>
    </row>
    <row r="38" spans="2:13" ht="39">
      <c r="B38" s="20">
        <v>33</v>
      </c>
      <c r="C38" s="6" t="s">
        <v>19</v>
      </c>
      <c r="D38" s="6" t="s">
        <v>21</v>
      </c>
      <c r="E38" s="21">
        <v>9</v>
      </c>
      <c r="F38" s="21">
        <v>3</v>
      </c>
      <c r="G38" s="21" t="s">
        <v>3</v>
      </c>
      <c r="H38" s="6" t="s">
        <v>136</v>
      </c>
      <c r="I38" s="21" t="s">
        <v>44</v>
      </c>
      <c r="J38" s="21"/>
      <c r="K38" s="21"/>
      <c r="L38" s="6"/>
      <c r="M38" s="5"/>
    </row>
    <row r="39" spans="2:13" ht="39">
      <c r="B39" s="20">
        <v>34</v>
      </c>
      <c r="C39" s="6" t="s">
        <v>19</v>
      </c>
      <c r="D39" s="6" t="s">
        <v>22</v>
      </c>
      <c r="E39" s="21">
        <v>8</v>
      </c>
      <c r="F39" s="21">
        <v>4</v>
      </c>
      <c r="G39" s="21" t="s">
        <v>3</v>
      </c>
      <c r="H39" s="6" t="s">
        <v>60</v>
      </c>
      <c r="I39" s="21" t="s">
        <v>44</v>
      </c>
      <c r="J39" s="21" t="s">
        <v>44</v>
      </c>
      <c r="K39" s="21"/>
      <c r="L39" s="6"/>
      <c r="M39" s="5"/>
    </row>
    <row r="40" spans="2:13" ht="39">
      <c r="B40" s="20">
        <v>35</v>
      </c>
      <c r="C40" s="6" t="s">
        <v>19</v>
      </c>
      <c r="D40" s="6" t="s">
        <v>23</v>
      </c>
      <c r="E40" s="21">
        <v>8</v>
      </c>
      <c r="F40" s="21">
        <v>5</v>
      </c>
      <c r="G40" s="21" t="s">
        <v>3</v>
      </c>
      <c r="H40" s="6" t="s">
        <v>60</v>
      </c>
      <c r="I40" s="21" t="s">
        <v>44</v>
      </c>
      <c r="J40" s="21" t="s">
        <v>44</v>
      </c>
      <c r="K40" s="21"/>
      <c r="L40" s="6"/>
      <c r="M40" s="5"/>
    </row>
    <row r="41" spans="2:13" ht="39">
      <c r="B41" s="20">
        <v>36</v>
      </c>
      <c r="C41" s="6" t="s">
        <v>19</v>
      </c>
      <c r="D41" s="6" t="s">
        <v>24</v>
      </c>
      <c r="E41" s="21">
        <v>8</v>
      </c>
      <c r="F41" s="21">
        <v>7</v>
      </c>
      <c r="G41" s="21" t="s">
        <v>3</v>
      </c>
      <c r="H41" s="6" t="s">
        <v>48</v>
      </c>
      <c r="I41" s="21" t="s">
        <v>44</v>
      </c>
      <c r="J41" s="21"/>
      <c r="K41" s="21"/>
      <c r="L41" s="6"/>
      <c r="M41" s="5"/>
    </row>
    <row r="42" spans="2:13" ht="39">
      <c r="B42" s="20">
        <v>37</v>
      </c>
      <c r="C42" s="6" t="s">
        <v>19</v>
      </c>
      <c r="D42" s="6" t="s">
        <v>25</v>
      </c>
      <c r="E42" s="21">
        <v>10</v>
      </c>
      <c r="F42" s="21">
        <v>8</v>
      </c>
      <c r="G42" s="21" t="s">
        <v>3</v>
      </c>
      <c r="H42" s="6" t="s">
        <v>50</v>
      </c>
      <c r="I42" s="21" t="s">
        <v>44</v>
      </c>
      <c r="J42" s="21"/>
      <c r="K42" s="21"/>
      <c r="L42" s="6"/>
      <c r="M42" s="5"/>
    </row>
    <row r="43" spans="2:13" ht="39">
      <c r="B43" s="20">
        <v>38</v>
      </c>
      <c r="C43" s="31" t="s">
        <v>19</v>
      </c>
      <c r="D43" s="31" t="s">
        <v>26</v>
      </c>
      <c r="E43" s="32">
        <v>6</v>
      </c>
      <c r="F43" s="32">
        <v>4</v>
      </c>
      <c r="G43" s="32" t="s">
        <v>3</v>
      </c>
      <c r="H43" s="31" t="s">
        <v>201</v>
      </c>
      <c r="I43" s="32" t="s">
        <v>44</v>
      </c>
      <c r="J43" s="32"/>
      <c r="K43" s="32"/>
      <c r="L43" s="33" t="s">
        <v>198</v>
      </c>
      <c r="M43" s="5"/>
    </row>
    <row r="44" spans="2:13" ht="39">
      <c r="B44" s="20">
        <v>39</v>
      </c>
      <c r="C44" s="31" t="s">
        <v>19</v>
      </c>
      <c r="D44" s="31" t="s">
        <v>27</v>
      </c>
      <c r="E44" s="32">
        <v>7</v>
      </c>
      <c r="F44" s="32">
        <v>4</v>
      </c>
      <c r="G44" s="32" t="s">
        <v>3</v>
      </c>
      <c r="H44" s="31" t="s">
        <v>202</v>
      </c>
      <c r="I44" s="32" t="s">
        <v>44</v>
      </c>
      <c r="J44" s="32" t="s">
        <v>44</v>
      </c>
      <c r="K44" s="32"/>
      <c r="L44" s="33" t="s">
        <v>199</v>
      </c>
      <c r="M44" s="5"/>
    </row>
    <row r="45" spans="2:13" ht="19.5">
      <c r="B45" s="20">
        <v>40</v>
      </c>
      <c r="C45" s="6" t="s">
        <v>19</v>
      </c>
      <c r="D45" s="6" t="s">
        <v>28</v>
      </c>
      <c r="E45" s="21">
        <v>4</v>
      </c>
      <c r="F45" s="21">
        <v>4</v>
      </c>
      <c r="G45" s="21" t="s">
        <v>3</v>
      </c>
      <c r="H45" s="6" t="s">
        <v>49</v>
      </c>
      <c r="I45" s="21" t="s">
        <v>44</v>
      </c>
      <c r="J45" s="21" t="s">
        <v>44</v>
      </c>
      <c r="K45" s="21"/>
      <c r="L45" s="30" t="s">
        <v>200</v>
      </c>
      <c r="M45" s="5"/>
    </row>
    <row r="46" spans="2:13" ht="58.5">
      <c r="B46" s="20">
        <v>41</v>
      </c>
      <c r="C46" s="31" t="s">
        <v>19</v>
      </c>
      <c r="D46" s="31" t="s">
        <v>29</v>
      </c>
      <c r="E46" s="32">
        <v>9</v>
      </c>
      <c r="F46" s="32">
        <v>4</v>
      </c>
      <c r="G46" s="32" t="s">
        <v>3</v>
      </c>
      <c r="H46" s="34" t="s">
        <v>203</v>
      </c>
      <c r="I46" s="35" t="s">
        <v>44</v>
      </c>
      <c r="J46" s="35" t="s">
        <v>44</v>
      </c>
      <c r="K46" s="35"/>
      <c r="L46" s="34" t="s">
        <v>182</v>
      </c>
      <c r="M46" s="5"/>
    </row>
    <row r="47" spans="2:13" ht="136.5">
      <c r="B47" s="20">
        <v>42</v>
      </c>
      <c r="C47" s="6" t="s">
        <v>19</v>
      </c>
      <c r="D47" s="6" t="s">
        <v>180</v>
      </c>
      <c r="E47" s="21"/>
      <c r="F47" s="21"/>
      <c r="G47" s="21" t="s">
        <v>3</v>
      </c>
      <c r="H47" s="19" t="s">
        <v>181</v>
      </c>
      <c r="I47" s="22" t="s">
        <v>44</v>
      </c>
      <c r="J47" s="22" t="s">
        <v>44</v>
      </c>
      <c r="K47" s="22"/>
      <c r="L47" s="19" t="s">
        <v>183</v>
      </c>
      <c r="M47" s="5"/>
    </row>
    <row r="48" spans="2:13" ht="78">
      <c r="B48" s="20">
        <v>43</v>
      </c>
      <c r="C48" s="6" t="s">
        <v>19</v>
      </c>
      <c r="D48" s="6" t="s">
        <v>30</v>
      </c>
      <c r="E48" s="21">
        <v>10</v>
      </c>
      <c r="F48" s="21">
        <v>5</v>
      </c>
      <c r="G48" s="21" t="s">
        <v>3</v>
      </c>
      <c r="H48" s="19" t="s">
        <v>191</v>
      </c>
      <c r="I48" s="22" t="s">
        <v>44</v>
      </c>
      <c r="J48" s="22"/>
      <c r="K48" s="22"/>
      <c r="L48" s="19" t="s">
        <v>192</v>
      </c>
      <c r="M48" s="5" t="s">
        <v>161</v>
      </c>
    </row>
    <row r="49" spans="2:13" ht="19.5">
      <c r="B49" s="20">
        <v>44</v>
      </c>
      <c r="C49" s="6" t="s">
        <v>19</v>
      </c>
      <c r="D49" s="6" t="s">
        <v>31</v>
      </c>
      <c r="E49" s="21">
        <v>5</v>
      </c>
      <c r="F49" s="21">
        <v>0</v>
      </c>
      <c r="G49" s="21" t="s">
        <v>3</v>
      </c>
      <c r="H49" s="19" t="s">
        <v>113</v>
      </c>
      <c r="I49" s="22" t="s">
        <v>44</v>
      </c>
      <c r="J49" s="22"/>
      <c r="K49" s="22"/>
      <c r="L49" s="19" t="s">
        <v>184</v>
      </c>
      <c r="M49" s="5"/>
    </row>
    <row r="50" spans="2:13" ht="19.5">
      <c r="B50" s="20">
        <v>45</v>
      </c>
      <c r="C50" s="6" t="s">
        <v>19</v>
      </c>
      <c r="D50" s="6" t="s">
        <v>51</v>
      </c>
      <c r="E50" s="179">
        <v>8</v>
      </c>
      <c r="F50" s="179">
        <v>0</v>
      </c>
      <c r="G50" s="21" t="s">
        <v>3</v>
      </c>
      <c r="H50" s="19" t="s">
        <v>196</v>
      </c>
      <c r="I50" s="22" t="s">
        <v>44</v>
      </c>
      <c r="J50" s="22"/>
      <c r="K50" s="22" t="s">
        <v>44</v>
      </c>
      <c r="L50" s="19" t="s">
        <v>193</v>
      </c>
      <c r="M50" s="5" t="s">
        <v>163</v>
      </c>
    </row>
    <row r="51" spans="2:13" ht="39" hidden="1">
      <c r="B51" s="20">
        <v>46</v>
      </c>
      <c r="C51" s="6" t="s">
        <v>19</v>
      </c>
      <c r="D51" s="6" t="s">
        <v>56</v>
      </c>
      <c r="E51" s="180"/>
      <c r="F51" s="180"/>
      <c r="G51" s="21" t="s">
        <v>40</v>
      </c>
      <c r="H51" s="19"/>
      <c r="I51" s="22"/>
      <c r="J51" s="22"/>
      <c r="K51" s="22"/>
      <c r="L51" s="19" t="s">
        <v>135</v>
      </c>
      <c r="M51" s="6" t="s">
        <v>164</v>
      </c>
    </row>
    <row r="52" spans="2:13" ht="39">
      <c r="B52" s="20">
        <v>47</v>
      </c>
      <c r="C52" s="6" t="s">
        <v>19</v>
      </c>
      <c r="D52" s="6" t="s">
        <v>52</v>
      </c>
      <c r="E52" s="180"/>
      <c r="F52" s="180"/>
      <c r="G52" s="21" t="s">
        <v>3</v>
      </c>
      <c r="H52" s="19" t="s">
        <v>185</v>
      </c>
      <c r="I52" s="22" t="s">
        <v>44</v>
      </c>
      <c r="J52" s="22"/>
      <c r="K52" s="22"/>
      <c r="L52" s="19" t="s">
        <v>162</v>
      </c>
      <c r="M52" s="6" t="s">
        <v>163</v>
      </c>
    </row>
    <row r="53" spans="2:13" ht="39">
      <c r="B53" s="20">
        <v>48</v>
      </c>
      <c r="C53" s="6" t="s">
        <v>19</v>
      </c>
      <c r="D53" s="6" t="s">
        <v>54</v>
      </c>
      <c r="E53" s="180"/>
      <c r="F53" s="180"/>
      <c r="G53" s="21" t="s">
        <v>3</v>
      </c>
      <c r="H53" s="19" t="s">
        <v>186</v>
      </c>
      <c r="I53" s="22" t="s">
        <v>44</v>
      </c>
      <c r="J53" s="22"/>
      <c r="K53" s="22"/>
      <c r="L53" s="19" t="s">
        <v>194</v>
      </c>
      <c r="M53" s="6" t="s">
        <v>165</v>
      </c>
    </row>
    <row r="54" spans="2:13" ht="19.5">
      <c r="B54" s="20">
        <v>49</v>
      </c>
      <c r="C54" s="6" t="s">
        <v>19</v>
      </c>
      <c r="D54" s="6" t="s">
        <v>55</v>
      </c>
      <c r="E54" s="180"/>
      <c r="F54" s="180"/>
      <c r="G54" s="21" t="s">
        <v>3</v>
      </c>
      <c r="H54" s="19" t="s">
        <v>94</v>
      </c>
      <c r="I54" s="22" t="s">
        <v>44</v>
      </c>
      <c r="J54" s="22"/>
      <c r="K54" s="22"/>
      <c r="L54" s="19" t="s">
        <v>188</v>
      </c>
      <c r="M54" s="6" t="s">
        <v>163</v>
      </c>
    </row>
    <row r="55" spans="2:13" ht="39">
      <c r="B55" s="20">
        <v>50</v>
      </c>
      <c r="C55" s="6" t="s">
        <v>19</v>
      </c>
      <c r="D55" s="6" t="s">
        <v>53</v>
      </c>
      <c r="E55" s="181"/>
      <c r="F55" s="181"/>
      <c r="G55" s="21" t="s">
        <v>3</v>
      </c>
      <c r="H55" s="19" t="s">
        <v>57</v>
      </c>
      <c r="I55" s="22" t="s">
        <v>44</v>
      </c>
      <c r="J55" s="22"/>
      <c r="K55" s="22"/>
      <c r="L55" s="19" t="s">
        <v>138</v>
      </c>
      <c r="M55" s="6" t="s">
        <v>114</v>
      </c>
    </row>
    <row r="56" spans="2:13" ht="39">
      <c r="B56" s="20">
        <v>51</v>
      </c>
      <c r="C56" s="6" t="s">
        <v>19</v>
      </c>
      <c r="D56" s="6" t="s">
        <v>32</v>
      </c>
      <c r="E56" s="21">
        <v>8</v>
      </c>
      <c r="F56" s="21">
        <v>3</v>
      </c>
      <c r="G56" s="21" t="s">
        <v>3</v>
      </c>
      <c r="H56" s="19" t="s">
        <v>45</v>
      </c>
      <c r="I56" s="22" t="s">
        <v>44</v>
      </c>
      <c r="J56" s="22"/>
      <c r="K56" s="22"/>
      <c r="L56" s="19" t="s">
        <v>111</v>
      </c>
      <c r="M56" s="6" t="s">
        <v>134</v>
      </c>
    </row>
    <row r="57" spans="2:13" ht="58.5">
      <c r="B57" s="20">
        <v>52</v>
      </c>
      <c r="C57" s="6" t="s">
        <v>19</v>
      </c>
      <c r="D57" s="6" t="s">
        <v>33</v>
      </c>
      <c r="E57" s="21">
        <v>7</v>
      </c>
      <c r="F57" s="21">
        <v>3</v>
      </c>
      <c r="G57" s="21" t="s">
        <v>3</v>
      </c>
      <c r="H57" s="19" t="s">
        <v>95</v>
      </c>
      <c r="I57" s="22" t="s">
        <v>44</v>
      </c>
      <c r="J57" s="22"/>
      <c r="K57" s="22"/>
      <c r="L57" s="19" t="s">
        <v>137</v>
      </c>
      <c r="M57" s="6" t="s">
        <v>166</v>
      </c>
    </row>
    <row r="58" spans="2:13" ht="19.5" hidden="1">
      <c r="B58" s="20">
        <v>53</v>
      </c>
      <c r="C58" s="6" t="s">
        <v>19</v>
      </c>
      <c r="D58" s="6" t="s">
        <v>34</v>
      </c>
      <c r="E58" s="21">
        <v>2</v>
      </c>
      <c r="F58" s="21">
        <v>2</v>
      </c>
      <c r="G58" s="21" t="s">
        <v>40</v>
      </c>
      <c r="H58" s="19"/>
      <c r="I58" s="22"/>
      <c r="J58" s="22"/>
      <c r="K58" s="22"/>
      <c r="L58" s="19" t="s">
        <v>46</v>
      </c>
      <c r="M58" s="5" t="s">
        <v>167</v>
      </c>
    </row>
    <row r="59" spans="2:13" ht="19.5" hidden="1">
      <c r="B59" s="20">
        <v>54</v>
      </c>
      <c r="C59" s="6" t="s">
        <v>19</v>
      </c>
      <c r="D59" s="24" t="s">
        <v>35</v>
      </c>
      <c r="E59" s="25">
        <v>2</v>
      </c>
      <c r="F59" s="25">
        <v>1</v>
      </c>
      <c r="G59" s="25" t="s">
        <v>40</v>
      </c>
      <c r="H59" s="26"/>
      <c r="I59" s="27"/>
      <c r="J59" s="27"/>
      <c r="K59" s="27"/>
      <c r="L59" s="26" t="s">
        <v>47</v>
      </c>
      <c r="M59" s="5" t="s">
        <v>167</v>
      </c>
    </row>
    <row r="60" spans="2:13" ht="19.5">
      <c r="B60" s="20">
        <v>55</v>
      </c>
      <c r="C60" s="6" t="s">
        <v>19</v>
      </c>
      <c r="D60" s="1" t="s">
        <v>58</v>
      </c>
      <c r="E60" s="10" t="s">
        <v>112</v>
      </c>
      <c r="F60" s="10" t="s">
        <v>112</v>
      </c>
      <c r="G60" s="21" t="s">
        <v>3</v>
      </c>
      <c r="H60" s="28" t="s">
        <v>59</v>
      </c>
      <c r="I60" s="29"/>
      <c r="J60" s="29"/>
      <c r="K60" s="29"/>
      <c r="L60" s="28"/>
      <c r="M60" s="2"/>
    </row>
    <row r="61" spans="2:13" ht="19.5" hidden="1">
      <c r="C61" s="6" t="s">
        <v>19</v>
      </c>
      <c r="D61" s="2" t="s">
        <v>115</v>
      </c>
      <c r="E61" s="11" t="s">
        <v>112</v>
      </c>
      <c r="F61" s="11" t="s">
        <v>112</v>
      </c>
      <c r="G61" s="11" t="s">
        <v>117</v>
      </c>
      <c r="H61" s="9"/>
      <c r="I61" s="12"/>
      <c r="J61" s="12"/>
      <c r="K61" s="12"/>
      <c r="L61" s="2" t="s">
        <v>125</v>
      </c>
      <c r="M61" s="1" t="s">
        <v>168</v>
      </c>
    </row>
    <row r="62" spans="2:13" ht="19.5" hidden="1">
      <c r="C62" s="6" t="s">
        <v>19</v>
      </c>
      <c r="D62" s="2" t="s">
        <v>116</v>
      </c>
      <c r="E62" s="11" t="s">
        <v>112</v>
      </c>
      <c r="F62" s="11" t="s">
        <v>112</v>
      </c>
      <c r="G62" s="11" t="s">
        <v>117</v>
      </c>
      <c r="H62" s="9"/>
      <c r="I62" s="12"/>
      <c r="J62" s="12"/>
      <c r="K62" s="12"/>
      <c r="L62" s="2" t="s">
        <v>126</v>
      </c>
      <c r="M62" s="1" t="s">
        <v>123</v>
      </c>
    </row>
    <row r="63" spans="2:13" ht="37.5" hidden="1">
      <c r="C63" s="6" t="s">
        <v>19</v>
      </c>
      <c r="D63" s="2" t="s">
        <v>118</v>
      </c>
      <c r="E63" s="11" t="s">
        <v>112</v>
      </c>
      <c r="F63" s="11" t="s">
        <v>112</v>
      </c>
      <c r="G63" s="11" t="s">
        <v>117</v>
      </c>
      <c r="H63" s="9"/>
      <c r="I63" s="12"/>
      <c r="J63" s="12"/>
      <c r="K63" s="12"/>
      <c r="L63" s="2" t="s">
        <v>127</v>
      </c>
      <c r="M63" s="1" t="s">
        <v>131</v>
      </c>
    </row>
    <row r="64" spans="2:13" ht="19.5" hidden="1">
      <c r="C64" s="6" t="s">
        <v>19</v>
      </c>
      <c r="D64" s="2" t="s">
        <v>119</v>
      </c>
      <c r="E64" s="11" t="s">
        <v>112</v>
      </c>
      <c r="F64" s="11" t="s">
        <v>112</v>
      </c>
      <c r="G64" s="11" t="s">
        <v>117</v>
      </c>
      <c r="H64" s="9"/>
      <c r="I64" s="12"/>
      <c r="J64" s="12"/>
      <c r="K64" s="12"/>
      <c r="L64" s="2" t="s">
        <v>124</v>
      </c>
      <c r="M64" s="1" t="s">
        <v>168</v>
      </c>
    </row>
    <row r="65" spans="3:13" ht="19.5" hidden="1">
      <c r="C65" s="6" t="s">
        <v>19</v>
      </c>
      <c r="D65" s="2" t="s">
        <v>120</v>
      </c>
      <c r="E65" s="11" t="s">
        <v>112</v>
      </c>
      <c r="F65" s="11" t="s">
        <v>112</v>
      </c>
      <c r="G65" s="11" t="s">
        <v>117</v>
      </c>
      <c r="H65" s="9"/>
      <c r="I65" s="12"/>
      <c r="J65" s="12"/>
      <c r="K65" s="12"/>
      <c r="L65" s="2" t="s">
        <v>128</v>
      </c>
      <c r="M65" s="1" t="s">
        <v>132</v>
      </c>
    </row>
    <row r="66" spans="3:13" ht="37.5" hidden="1">
      <c r="C66" s="6" t="s">
        <v>19</v>
      </c>
      <c r="D66" s="2" t="s">
        <v>121</v>
      </c>
      <c r="E66" s="11" t="s">
        <v>112</v>
      </c>
      <c r="F66" s="11" t="s">
        <v>112</v>
      </c>
      <c r="G66" s="11" t="s">
        <v>117</v>
      </c>
      <c r="H66" s="9"/>
      <c r="I66" s="12"/>
      <c r="J66" s="12"/>
      <c r="K66" s="12"/>
      <c r="L66" s="2" t="s">
        <v>133</v>
      </c>
      <c r="M66" s="1" t="s">
        <v>169</v>
      </c>
    </row>
    <row r="67" spans="3:13" ht="19.5" hidden="1">
      <c r="C67" s="6" t="s">
        <v>19</v>
      </c>
      <c r="D67" s="2" t="s">
        <v>122</v>
      </c>
      <c r="E67" s="11" t="s">
        <v>112</v>
      </c>
      <c r="F67" s="11" t="s">
        <v>112</v>
      </c>
      <c r="G67" s="11" t="s">
        <v>117</v>
      </c>
      <c r="H67" s="9"/>
      <c r="I67" s="12"/>
      <c r="J67" s="12"/>
      <c r="K67" s="12"/>
      <c r="L67" s="2" t="s">
        <v>129</v>
      </c>
      <c r="M67" s="1" t="s">
        <v>130</v>
      </c>
    </row>
    <row r="68" spans="3:13" ht="19.5" hidden="1">
      <c r="C68" s="6" t="s">
        <v>19</v>
      </c>
      <c r="D68" s="2" t="s">
        <v>170</v>
      </c>
      <c r="E68" s="11" t="s">
        <v>112</v>
      </c>
      <c r="F68" s="11" t="s">
        <v>112</v>
      </c>
      <c r="G68" s="11" t="s">
        <v>117</v>
      </c>
      <c r="H68" s="9"/>
      <c r="I68" s="12"/>
      <c r="J68" s="12"/>
      <c r="K68" s="12"/>
      <c r="L68" s="2" t="s">
        <v>171</v>
      </c>
      <c r="M68" s="1" t="s">
        <v>131</v>
      </c>
    </row>
    <row r="69" spans="3:13" ht="24.95" customHeight="1">
      <c r="C69" s="168" t="s">
        <v>204</v>
      </c>
      <c r="D69" s="168"/>
      <c r="E69" s="168"/>
      <c r="F69" s="168"/>
      <c r="G69" s="168"/>
      <c r="H69" s="168"/>
      <c r="I69" s="168"/>
      <c r="J69" s="168"/>
      <c r="K69" s="168"/>
      <c r="L69" s="168"/>
    </row>
    <row r="70" spans="3:13" ht="49.5" customHeight="1">
      <c r="C70" s="169" t="s">
        <v>205</v>
      </c>
      <c r="D70" s="169"/>
      <c r="E70" s="169"/>
      <c r="F70" s="169"/>
      <c r="G70" s="169"/>
      <c r="H70" s="169"/>
      <c r="I70" s="169"/>
      <c r="J70" s="169"/>
      <c r="K70" s="169"/>
      <c r="L70" s="169"/>
    </row>
  </sheetData>
  <autoFilter ref="C5:M70">
    <filterColumn colId="4">
      <filters blank="1">
        <filter val="○"/>
      </filters>
    </filterColumn>
  </autoFilter>
  <customSheetViews>
    <customSheetView guid="{B549B256-0576-4A1F-ABBB-6B974D59391A}" scale="85" showPageBreaks="1" fitToPage="1" printArea="1" filter="1" showAutoFilter="1" hiddenColumns="1" state="hidden" view="pageBreakPreview">
      <pane xSplit="2" ySplit="5" topLeftCell="C53" activePane="bottomRight" state="frozen"/>
      <selection pane="bottomRight" activeCell="A6" sqref="A6:XFD60"/>
      <pageMargins left="0.23622047244094491" right="0.23622047244094491" top="0.74803149606299213" bottom="0.74803149606299213" header="0.31496062992125984" footer="0.31496062992125984"/>
      <pageSetup paperSize="9" scale="61" fitToHeight="0" orientation="portrait" r:id="rId1"/>
      <autoFilter ref="C5:M70">
        <filterColumn colId="4">
          <filters blank="1">
            <filter val="○"/>
          </filters>
        </filterColumn>
      </autoFilter>
    </customSheetView>
  </customSheetViews>
  <mergeCells count="14">
    <mergeCell ref="C69:L69"/>
    <mergeCell ref="C70:L70"/>
    <mergeCell ref="L3:M3"/>
    <mergeCell ref="H4:H5"/>
    <mergeCell ref="L4:L5"/>
    <mergeCell ref="M4:M5"/>
    <mergeCell ref="G3:G5"/>
    <mergeCell ref="H3:J3"/>
    <mergeCell ref="I4:K4"/>
    <mergeCell ref="E50:E55"/>
    <mergeCell ref="F50:F55"/>
    <mergeCell ref="C3:C5"/>
    <mergeCell ref="D3:D5"/>
    <mergeCell ref="E3:F4"/>
  </mergeCells>
  <phoneticPr fontId="2"/>
  <dataValidations count="2">
    <dataValidation type="list" allowBlank="1" showInputMessage="1" showErrorMessage="1" sqref="G6:G60">
      <formula1>"○,×"</formula1>
    </dataValidation>
    <dataValidation type="list" allowBlank="1" showInputMessage="1" showErrorMessage="1" sqref="I6:K59">
      <formula1>"●"</formula1>
    </dataValidation>
  </dataValidations>
  <pageMargins left="0.23622047244094491" right="0.23622047244094491" top="0.74803149606299213" bottom="0.74803149606299213" header="0.31496062992125984" footer="0.31496062992125984"/>
  <pageSetup paperSize="9" scale="61" fitToHeight="0"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38"/>
  <sheetViews>
    <sheetView tabSelected="1" topLeftCell="A442" zoomScale="85" zoomScaleNormal="85" zoomScalePageLayoutView="60" workbookViewId="0">
      <selection activeCell="F206" sqref="F206"/>
    </sheetView>
  </sheetViews>
  <sheetFormatPr defaultColWidth="9" defaultRowHeight="16.5"/>
  <cols>
    <col min="1" max="1" width="2.5" style="36" customWidth="1"/>
    <col min="2" max="2" width="15.875" style="82" customWidth="1"/>
    <col min="3" max="3" width="6.875" style="83" customWidth="1"/>
    <col min="4" max="4" width="18.875" style="85" customWidth="1"/>
    <col min="5" max="5" width="25.25" style="164" customWidth="1"/>
    <col min="6" max="6" width="46.625" style="165" customWidth="1"/>
    <col min="7" max="7" width="9" style="37"/>
    <col min="8" max="19" width="9" style="37" customWidth="1"/>
    <col min="20" max="20" width="11.625" style="38" customWidth="1"/>
    <col min="21" max="16384" width="9" style="37"/>
  </cols>
  <sheetData>
    <row r="1" spans="1:20" ht="37.5">
      <c r="A1" s="86" t="s">
        <v>714</v>
      </c>
      <c r="D1" s="84"/>
      <c r="E1" s="81"/>
      <c r="F1" s="87"/>
      <c r="T1" s="167" t="s">
        <v>788</v>
      </c>
    </row>
    <row r="2" spans="1:20" ht="12" customHeight="1">
      <c r="A2" s="86"/>
      <c r="D2" s="84"/>
      <c r="E2" s="81"/>
      <c r="F2" s="87"/>
    </row>
    <row r="3" spans="1:20" s="39" customFormat="1" ht="21" customHeight="1">
      <c r="A3" s="36"/>
      <c r="B3" s="203" t="s">
        <v>712</v>
      </c>
      <c r="C3" s="203" t="s">
        <v>710</v>
      </c>
      <c r="D3" s="206" t="s">
        <v>207</v>
      </c>
      <c r="E3" s="206"/>
      <c r="F3" s="199" t="s">
        <v>208</v>
      </c>
      <c r="G3" s="201" t="s">
        <v>787</v>
      </c>
      <c r="H3" s="204" t="s">
        <v>786</v>
      </c>
      <c r="I3" s="204"/>
      <c r="J3" s="204"/>
      <c r="K3" s="204"/>
      <c r="L3" s="204"/>
      <c r="M3" s="204"/>
      <c r="N3" s="204"/>
      <c r="O3" s="204"/>
      <c r="P3" s="204"/>
      <c r="Q3" s="204"/>
      <c r="R3" s="204"/>
      <c r="S3" s="204"/>
      <c r="T3" s="204"/>
    </row>
    <row r="4" spans="1:20" s="39" customFormat="1" ht="19.5">
      <c r="A4" s="36"/>
      <c r="B4" s="203"/>
      <c r="C4" s="203"/>
      <c r="D4" s="206"/>
      <c r="E4" s="206"/>
      <c r="F4" s="200"/>
      <c r="G4" s="201"/>
      <c r="H4" s="101" t="s">
        <v>209</v>
      </c>
      <c r="I4" s="101" t="s">
        <v>210</v>
      </c>
      <c r="J4" s="101" t="s">
        <v>211</v>
      </c>
      <c r="K4" s="101" t="s">
        <v>212</v>
      </c>
      <c r="L4" s="101" t="s">
        <v>213</v>
      </c>
      <c r="M4" s="101" t="s">
        <v>214</v>
      </c>
      <c r="N4" s="101" t="s">
        <v>215</v>
      </c>
      <c r="O4" s="101" t="s">
        <v>216</v>
      </c>
      <c r="P4" s="101" t="s">
        <v>217</v>
      </c>
      <c r="Q4" s="101" t="s">
        <v>218</v>
      </c>
      <c r="R4" s="101" t="s">
        <v>219</v>
      </c>
      <c r="S4" s="101" t="s">
        <v>220</v>
      </c>
      <c r="T4" s="80" t="s">
        <v>221</v>
      </c>
    </row>
    <row r="5" spans="1:20">
      <c r="B5" s="216" t="s">
        <v>206</v>
      </c>
      <c r="C5" s="194">
        <v>1</v>
      </c>
      <c r="D5" s="217" t="s">
        <v>753</v>
      </c>
      <c r="E5" s="205" t="s">
        <v>754</v>
      </c>
      <c r="F5" s="154" t="s">
        <v>222</v>
      </c>
      <c r="G5" s="40">
        <v>10</v>
      </c>
      <c r="H5" s="40">
        <f>5+3+3+1</f>
        <v>12</v>
      </c>
      <c r="I5" s="40">
        <f t="shared" ref="I5:S5" si="0">5+3+3+1</f>
        <v>12</v>
      </c>
      <c r="J5" s="40">
        <f t="shared" si="0"/>
        <v>12</v>
      </c>
      <c r="K5" s="40">
        <f t="shared" si="0"/>
        <v>12</v>
      </c>
      <c r="L5" s="40">
        <f t="shared" si="0"/>
        <v>12</v>
      </c>
      <c r="M5" s="40">
        <f t="shared" si="0"/>
        <v>12</v>
      </c>
      <c r="N5" s="40">
        <f t="shared" si="0"/>
        <v>12</v>
      </c>
      <c r="O5" s="40">
        <f t="shared" si="0"/>
        <v>12</v>
      </c>
      <c r="P5" s="40">
        <f t="shared" si="0"/>
        <v>12</v>
      </c>
      <c r="Q5" s="40">
        <f t="shared" si="0"/>
        <v>12</v>
      </c>
      <c r="R5" s="40">
        <f t="shared" si="0"/>
        <v>12</v>
      </c>
      <c r="S5" s="40">
        <f t="shared" si="0"/>
        <v>12</v>
      </c>
      <c r="T5" s="108">
        <f t="shared" ref="T5:T31" si="1">SUM(H5:S5)</f>
        <v>144</v>
      </c>
    </row>
    <row r="6" spans="1:20">
      <c r="B6" s="216"/>
      <c r="C6" s="202">
        <v>1</v>
      </c>
      <c r="D6" s="207"/>
      <c r="E6" s="198"/>
      <c r="F6" s="152" t="s">
        <v>755</v>
      </c>
      <c r="G6" s="41">
        <v>3</v>
      </c>
      <c r="H6" s="41">
        <v>100</v>
      </c>
      <c r="I6" s="41">
        <v>80</v>
      </c>
      <c r="J6" s="41">
        <v>40</v>
      </c>
      <c r="K6" s="41">
        <v>40</v>
      </c>
      <c r="L6" s="41">
        <v>20</v>
      </c>
      <c r="M6" s="41">
        <v>40</v>
      </c>
      <c r="N6" s="41">
        <v>40</v>
      </c>
      <c r="O6" s="41">
        <v>40</v>
      </c>
      <c r="P6" s="41">
        <v>40</v>
      </c>
      <c r="Q6" s="41">
        <v>40</v>
      </c>
      <c r="R6" s="41">
        <v>60</v>
      </c>
      <c r="S6" s="41">
        <v>80</v>
      </c>
      <c r="T6" s="103">
        <f t="shared" si="1"/>
        <v>620</v>
      </c>
    </row>
    <row r="7" spans="1:20" ht="14.25" customHeight="1">
      <c r="B7" s="216"/>
      <c r="C7" s="202">
        <v>1</v>
      </c>
      <c r="D7" s="207"/>
      <c r="E7" s="147" t="s">
        <v>223</v>
      </c>
      <c r="F7" s="153" t="s">
        <v>756</v>
      </c>
      <c r="G7" s="43">
        <v>5</v>
      </c>
      <c r="H7" s="43">
        <v>33</v>
      </c>
      <c r="I7" s="43">
        <v>27</v>
      </c>
      <c r="J7" s="43">
        <v>13</v>
      </c>
      <c r="K7" s="43">
        <v>13</v>
      </c>
      <c r="L7" s="43">
        <v>7</v>
      </c>
      <c r="M7" s="43">
        <v>13</v>
      </c>
      <c r="N7" s="43">
        <v>13</v>
      </c>
      <c r="O7" s="43">
        <v>13</v>
      </c>
      <c r="P7" s="43">
        <v>13</v>
      </c>
      <c r="Q7" s="43">
        <v>13</v>
      </c>
      <c r="R7" s="43">
        <v>20</v>
      </c>
      <c r="S7" s="43">
        <v>27</v>
      </c>
      <c r="T7" s="144">
        <f t="shared" si="1"/>
        <v>205</v>
      </c>
    </row>
    <row r="8" spans="1:20" ht="16.5" customHeight="1">
      <c r="B8" s="195" t="s">
        <v>224</v>
      </c>
      <c r="C8" s="202">
        <v>2</v>
      </c>
      <c r="D8" s="207" t="s">
        <v>688</v>
      </c>
      <c r="E8" s="198" t="s">
        <v>288</v>
      </c>
      <c r="F8" s="88" t="s">
        <v>289</v>
      </c>
      <c r="G8" s="40">
        <v>1</v>
      </c>
      <c r="H8" s="44">
        <v>6</v>
      </c>
      <c r="I8" s="44">
        <v>5</v>
      </c>
      <c r="J8" s="44">
        <v>0</v>
      </c>
      <c r="K8" s="44">
        <v>2</v>
      </c>
      <c r="L8" s="44">
        <v>2</v>
      </c>
      <c r="M8" s="44">
        <v>2</v>
      </c>
      <c r="N8" s="44">
        <v>1</v>
      </c>
      <c r="O8" s="44">
        <v>1</v>
      </c>
      <c r="P8" s="44">
        <v>1</v>
      </c>
      <c r="Q8" s="44">
        <v>2</v>
      </c>
      <c r="R8" s="44">
        <v>90</v>
      </c>
      <c r="S8" s="44">
        <v>11</v>
      </c>
      <c r="T8" s="48">
        <f t="shared" si="1"/>
        <v>123</v>
      </c>
    </row>
    <row r="9" spans="1:20" ht="16.5" customHeight="1">
      <c r="B9" s="196"/>
      <c r="C9" s="202">
        <v>2</v>
      </c>
      <c r="D9" s="207"/>
      <c r="E9" s="198"/>
      <c r="F9" s="89" t="s">
        <v>290</v>
      </c>
      <c r="G9" s="47">
        <v>17</v>
      </c>
      <c r="H9" s="47">
        <v>6</v>
      </c>
      <c r="I9" s="47">
        <v>5</v>
      </c>
      <c r="J9" s="47">
        <v>0</v>
      </c>
      <c r="K9" s="47">
        <v>2</v>
      </c>
      <c r="L9" s="47">
        <v>2</v>
      </c>
      <c r="M9" s="47">
        <v>2</v>
      </c>
      <c r="N9" s="47">
        <v>1</v>
      </c>
      <c r="O9" s="47">
        <v>1</v>
      </c>
      <c r="P9" s="47">
        <v>1</v>
      </c>
      <c r="Q9" s="47">
        <v>2</v>
      </c>
      <c r="R9" s="47">
        <v>90</v>
      </c>
      <c r="S9" s="47">
        <v>11</v>
      </c>
      <c r="T9" s="48">
        <f t="shared" si="1"/>
        <v>123</v>
      </c>
    </row>
    <row r="10" spans="1:20" ht="16.5" customHeight="1">
      <c r="B10" s="196"/>
      <c r="C10" s="202">
        <v>2</v>
      </c>
      <c r="D10" s="207"/>
      <c r="E10" s="198"/>
      <c r="F10" s="90" t="s">
        <v>291</v>
      </c>
      <c r="G10" s="49">
        <v>1</v>
      </c>
      <c r="H10" s="49">
        <v>6</v>
      </c>
      <c r="I10" s="49">
        <v>5</v>
      </c>
      <c r="J10" s="49">
        <v>0</v>
      </c>
      <c r="K10" s="49">
        <v>2</v>
      </c>
      <c r="L10" s="49">
        <v>2</v>
      </c>
      <c r="M10" s="49">
        <v>2</v>
      </c>
      <c r="N10" s="49">
        <v>1</v>
      </c>
      <c r="O10" s="49">
        <v>1</v>
      </c>
      <c r="P10" s="49">
        <v>1</v>
      </c>
      <c r="Q10" s="49">
        <v>2</v>
      </c>
      <c r="R10" s="49">
        <v>90</v>
      </c>
      <c r="S10" s="49">
        <v>11</v>
      </c>
      <c r="T10" s="103">
        <f t="shared" si="1"/>
        <v>123</v>
      </c>
    </row>
    <row r="11" spans="1:20" ht="16.5" customHeight="1">
      <c r="B11" s="196"/>
      <c r="C11" s="202">
        <v>3</v>
      </c>
      <c r="D11" s="207" t="s">
        <v>689</v>
      </c>
      <c r="E11" s="198" t="s">
        <v>292</v>
      </c>
      <c r="F11" s="91" t="s">
        <v>293</v>
      </c>
      <c r="G11" s="46">
        <v>1</v>
      </c>
      <c r="H11" s="46">
        <v>5</v>
      </c>
      <c r="I11" s="46">
        <v>7</v>
      </c>
      <c r="J11" s="46">
        <v>4</v>
      </c>
      <c r="K11" s="46">
        <v>1</v>
      </c>
      <c r="L11" s="46">
        <v>10</v>
      </c>
      <c r="M11" s="46">
        <v>8</v>
      </c>
      <c r="N11" s="46">
        <v>4</v>
      </c>
      <c r="O11" s="46">
        <v>7</v>
      </c>
      <c r="P11" s="46">
        <v>8</v>
      </c>
      <c r="Q11" s="46">
        <v>2</v>
      </c>
      <c r="R11" s="46">
        <v>92</v>
      </c>
      <c r="S11" s="46">
        <v>16</v>
      </c>
      <c r="T11" s="104">
        <f t="shared" si="1"/>
        <v>164</v>
      </c>
    </row>
    <row r="12" spans="1:20" ht="16.5" customHeight="1">
      <c r="B12" s="196"/>
      <c r="C12" s="202">
        <v>3</v>
      </c>
      <c r="D12" s="207"/>
      <c r="E12" s="198"/>
      <c r="F12" s="89" t="s">
        <v>294</v>
      </c>
      <c r="G12" s="47">
        <v>8</v>
      </c>
      <c r="H12" s="46">
        <v>5</v>
      </c>
      <c r="I12" s="46">
        <v>7</v>
      </c>
      <c r="J12" s="46">
        <v>4</v>
      </c>
      <c r="K12" s="46">
        <v>1</v>
      </c>
      <c r="L12" s="46">
        <v>10</v>
      </c>
      <c r="M12" s="46">
        <v>8</v>
      </c>
      <c r="N12" s="46">
        <v>4</v>
      </c>
      <c r="O12" s="46">
        <v>7</v>
      </c>
      <c r="P12" s="46">
        <v>8</v>
      </c>
      <c r="Q12" s="46">
        <v>2</v>
      </c>
      <c r="R12" s="46">
        <v>92</v>
      </c>
      <c r="S12" s="46">
        <v>16</v>
      </c>
      <c r="T12" s="48">
        <f t="shared" si="1"/>
        <v>164</v>
      </c>
    </row>
    <row r="13" spans="1:20" ht="16.5" customHeight="1">
      <c r="B13" s="196"/>
      <c r="C13" s="202">
        <v>3</v>
      </c>
      <c r="D13" s="207"/>
      <c r="E13" s="198"/>
      <c r="F13" s="89" t="s">
        <v>295</v>
      </c>
      <c r="G13" s="47">
        <v>6</v>
      </c>
      <c r="H13" s="46">
        <v>5</v>
      </c>
      <c r="I13" s="46">
        <v>7</v>
      </c>
      <c r="J13" s="46">
        <v>4</v>
      </c>
      <c r="K13" s="46">
        <v>1</v>
      </c>
      <c r="L13" s="46">
        <v>10</v>
      </c>
      <c r="M13" s="46">
        <v>8</v>
      </c>
      <c r="N13" s="46">
        <v>4</v>
      </c>
      <c r="O13" s="46">
        <v>7</v>
      </c>
      <c r="P13" s="46">
        <v>8</v>
      </c>
      <c r="Q13" s="46">
        <v>2</v>
      </c>
      <c r="R13" s="46">
        <v>92</v>
      </c>
      <c r="S13" s="46">
        <v>16</v>
      </c>
      <c r="T13" s="48">
        <f t="shared" si="1"/>
        <v>164</v>
      </c>
    </row>
    <row r="14" spans="1:20" ht="16.5" customHeight="1">
      <c r="B14" s="196"/>
      <c r="C14" s="202">
        <v>3</v>
      </c>
      <c r="D14" s="207"/>
      <c r="E14" s="198"/>
      <c r="F14" s="89" t="s">
        <v>296</v>
      </c>
      <c r="G14" s="47">
        <v>3</v>
      </c>
      <c r="H14" s="46">
        <v>5</v>
      </c>
      <c r="I14" s="46">
        <v>7</v>
      </c>
      <c r="J14" s="46">
        <v>4</v>
      </c>
      <c r="K14" s="46">
        <v>1</v>
      </c>
      <c r="L14" s="46">
        <v>10</v>
      </c>
      <c r="M14" s="46">
        <v>8</v>
      </c>
      <c r="N14" s="46">
        <v>4</v>
      </c>
      <c r="O14" s="46">
        <v>7</v>
      </c>
      <c r="P14" s="46">
        <v>8</v>
      </c>
      <c r="Q14" s="46">
        <v>2</v>
      </c>
      <c r="R14" s="46">
        <v>92</v>
      </c>
      <c r="S14" s="46">
        <v>16</v>
      </c>
      <c r="T14" s="48">
        <f t="shared" si="1"/>
        <v>164</v>
      </c>
    </row>
    <row r="15" spans="1:20" ht="16.5" customHeight="1">
      <c r="B15" s="196"/>
      <c r="C15" s="202">
        <v>3</v>
      </c>
      <c r="D15" s="207"/>
      <c r="E15" s="198"/>
      <c r="F15" s="90" t="s">
        <v>291</v>
      </c>
      <c r="G15" s="49">
        <v>1</v>
      </c>
      <c r="H15" s="41">
        <v>5</v>
      </c>
      <c r="I15" s="41">
        <v>7</v>
      </c>
      <c r="J15" s="41">
        <v>4</v>
      </c>
      <c r="K15" s="41">
        <v>1</v>
      </c>
      <c r="L15" s="41">
        <v>10</v>
      </c>
      <c r="M15" s="41">
        <v>8</v>
      </c>
      <c r="N15" s="41">
        <v>4</v>
      </c>
      <c r="O15" s="41">
        <v>7</v>
      </c>
      <c r="P15" s="41">
        <v>8</v>
      </c>
      <c r="Q15" s="41">
        <v>2</v>
      </c>
      <c r="R15" s="41">
        <v>92</v>
      </c>
      <c r="S15" s="41">
        <v>16</v>
      </c>
      <c r="T15" s="103">
        <f t="shared" si="1"/>
        <v>164</v>
      </c>
    </row>
    <row r="16" spans="1:20" ht="16.5" customHeight="1">
      <c r="B16" s="196"/>
      <c r="C16" s="202">
        <v>4</v>
      </c>
      <c r="D16" s="207" t="s">
        <v>686</v>
      </c>
      <c r="E16" s="198" t="s">
        <v>272</v>
      </c>
      <c r="F16" s="94" t="s">
        <v>273</v>
      </c>
      <c r="G16" s="40">
        <v>1</v>
      </c>
      <c r="H16" s="40">
        <v>93</v>
      </c>
      <c r="I16" s="40">
        <v>110</v>
      </c>
      <c r="J16" s="40">
        <v>55</v>
      </c>
      <c r="K16" s="40">
        <v>57</v>
      </c>
      <c r="L16" s="40">
        <v>73</v>
      </c>
      <c r="M16" s="40">
        <v>33</v>
      </c>
      <c r="N16" s="40">
        <v>103</v>
      </c>
      <c r="O16" s="40">
        <v>98</v>
      </c>
      <c r="P16" s="40">
        <v>42</v>
      </c>
      <c r="Q16" s="40">
        <v>51</v>
      </c>
      <c r="R16" s="40">
        <v>40</v>
      </c>
      <c r="S16" s="40">
        <v>35</v>
      </c>
      <c r="T16" s="45">
        <f t="shared" si="1"/>
        <v>790</v>
      </c>
    </row>
    <row r="17" spans="2:20" ht="16.5" customHeight="1">
      <c r="B17" s="196"/>
      <c r="C17" s="202">
        <v>4</v>
      </c>
      <c r="D17" s="207"/>
      <c r="E17" s="198"/>
      <c r="F17" s="95" t="s">
        <v>274</v>
      </c>
      <c r="G17" s="47">
        <v>17</v>
      </c>
      <c r="H17" s="47">
        <v>93</v>
      </c>
      <c r="I17" s="47">
        <v>110</v>
      </c>
      <c r="J17" s="47">
        <v>55</v>
      </c>
      <c r="K17" s="47">
        <v>57</v>
      </c>
      <c r="L17" s="47">
        <v>73</v>
      </c>
      <c r="M17" s="47">
        <v>33</v>
      </c>
      <c r="N17" s="47">
        <v>103</v>
      </c>
      <c r="O17" s="47">
        <v>98</v>
      </c>
      <c r="P17" s="47">
        <v>42</v>
      </c>
      <c r="Q17" s="47">
        <v>51</v>
      </c>
      <c r="R17" s="47">
        <v>40</v>
      </c>
      <c r="S17" s="47">
        <v>35</v>
      </c>
      <c r="T17" s="48">
        <f t="shared" si="1"/>
        <v>790</v>
      </c>
    </row>
    <row r="18" spans="2:20" ht="16.5" customHeight="1">
      <c r="B18" s="196"/>
      <c r="C18" s="202">
        <v>4</v>
      </c>
      <c r="D18" s="207"/>
      <c r="E18" s="198"/>
      <c r="F18" s="95" t="s">
        <v>275</v>
      </c>
      <c r="G18" s="47">
        <v>3</v>
      </c>
      <c r="H18" s="47">
        <v>93</v>
      </c>
      <c r="I18" s="47">
        <v>110</v>
      </c>
      <c r="J18" s="47">
        <v>55</v>
      </c>
      <c r="K18" s="47">
        <v>57</v>
      </c>
      <c r="L18" s="47">
        <v>73</v>
      </c>
      <c r="M18" s="47">
        <v>33</v>
      </c>
      <c r="N18" s="47">
        <v>103</v>
      </c>
      <c r="O18" s="47">
        <v>98</v>
      </c>
      <c r="P18" s="47">
        <v>42</v>
      </c>
      <c r="Q18" s="47">
        <v>51</v>
      </c>
      <c r="R18" s="47">
        <v>40</v>
      </c>
      <c r="S18" s="47">
        <v>35</v>
      </c>
      <c r="T18" s="48">
        <f t="shared" si="1"/>
        <v>790</v>
      </c>
    </row>
    <row r="19" spans="2:20" ht="16.5" customHeight="1">
      <c r="B19" s="196"/>
      <c r="C19" s="202">
        <v>5</v>
      </c>
      <c r="D19" s="207" t="s">
        <v>687</v>
      </c>
      <c r="E19" s="198" t="s">
        <v>276</v>
      </c>
      <c r="F19" s="94" t="s">
        <v>277</v>
      </c>
      <c r="G19" s="40">
        <v>3</v>
      </c>
      <c r="H19" s="40">
        <v>24</v>
      </c>
      <c r="I19" s="40">
        <v>23</v>
      </c>
      <c r="J19" s="40">
        <v>25</v>
      </c>
      <c r="K19" s="40">
        <v>23</v>
      </c>
      <c r="L19" s="40">
        <v>32</v>
      </c>
      <c r="M19" s="40">
        <v>27</v>
      </c>
      <c r="N19" s="40">
        <v>33</v>
      </c>
      <c r="O19" s="40">
        <v>18</v>
      </c>
      <c r="P19" s="40">
        <v>23</v>
      </c>
      <c r="Q19" s="40">
        <v>16</v>
      </c>
      <c r="R19" s="40">
        <v>21</v>
      </c>
      <c r="S19" s="40">
        <v>18</v>
      </c>
      <c r="T19" s="45">
        <f t="shared" si="1"/>
        <v>283</v>
      </c>
    </row>
    <row r="20" spans="2:20" ht="31.5" customHeight="1">
      <c r="B20" s="196"/>
      <c r="C20" s="202">
        <v>5</v>
      </c>
      <c r="D20" s="207"/>
      <c r="E20" s="198"/>
      <c r="F20" s="95" t="s">
        <v>278</v>
      </c>
      <c r="G20" s="47">
        <v>9</v>
      </c>
      <c r="H20" s="47">
        <v>24</v>
      </c>
      <c r="I20" s="47">
        <v>23</v>
      </c>
      <c r="J20" s="47">
        <v>25</v>
      </c>
      <c r="K20" s="47">
        <v>23</v>
      </c>
      <c r="L20" s="47">
        <v>32</v>
      </c>
      <c r="M20" s="47">
        <v>27</v>
      </c>
      <c r="N20" s="47">
        <v>33</v>
      </c>
      <c r="O20" s="47">
        <v>18</v>
      </c>
      <c r="P20" s="47">
        <v>23</v>
      </c>
      <c r="Q20" s="47">
        <v>16</v>
      </c>
      <c r="R20" s="47">
        <v>21</v>
      </c>
      <c r="S20" s="47">
        <v>18</v>
      </c>
      <c r="T20" s="48">
        <f t="shared" si="1"/>
        <v>283</v>
      </c>
    </row>
    <row r="21" spans="2:20" ht="16.5" customHeight="1">
      <c r="B21" s="196"/>
      <c r="C21" s="202">
        <v>5</v>
      </c>
      <c r="D21" s="207"/>
      <c r="E21" s="198"/>
      <c r="F21" s="95" t="s">
        <v>279</v>
      </c>
      <c r="G21" s="47">
        <v>3</v>
      </c>
      <c r="H21" s="47">
        <v>24</v>
      </c>
      <c r="I21" s="47">
        <v>23</v>
      </c>
      <c r="J21" s="47">
        <v>25</v>
      </c>
      <c r="K21" s="47">
        <v>23</v>
      </c>
      <c r="L21" s="47">
        <v>32</v>
      </c>
      <c r="M21" s="47">
        <v>27</v>
      </c>
      <c r="N21" s="47">
        <v>33</v>
      </c>
      <c r="O21" s="47">
        <v>18</v>
      </c>
      <c r="P21" s="47">
        <v>23</v>
      </c>
      <c r="Q21" s="47">
        <v>16</v>
      </c>
      <c r="R21" s="47">
        <v>21</v>
      </c>
      <c r="S21" s="47">
        <v>18</v>
      </c>
      <c r="T21" s="48">
        <f t="shared" si="1"/>
        <v>283</v>
      </c>
    </row>
    <row r="22" spans="2:20" ht="16.5" customHeight="1">
      <c r="B22" s="196"/>
      <c r="C22" s="202">
        <v>5</v>
      </c>
      <c r="D22" s="207"/>
      <c r="E22" s="198"/>
      <c r="F22" s="95" t="s">
        <v>280</v>
      </c>
      <c r="G22" s="47">
        <v>4</v>
      </c>
      <c r="H22" s="47">
        <v>4.8</v>
      </c>
      <c r="I22" s="47">
        <v>4.5999999999999996</v>
      </c>
      <c r="J22" s="47">
        <v>5</v>
      </c>
      <c r="K22" s="47">
        <v>4.5999999999999996</v>
      </c>
      <c r="L22" s="47">
        <v>6.4</v>
      </c>
      <c r="M22" s="47">
        <v>5.4</v>
      </c>
      <c r="N22" s="47">
        <v>6.6</v>
      </c>
      <c r="O22" s="47">
        <v>3.6</v>
      </c>
      <c r="P22" s="47">
        <v>4.5999999999999996</v>
      </c>
      <c r="Q22" s="47">
        <v>3.2</v>
      </c>
      <c r="R22" s="47">
        <v>4.2</v>
      </c>
      <c r="S22" s="47">
        <v>3.6</v>
      </c>
      <c r="T22" s="48">
        <f t="shared" si="1"/>
        <v>56.600000000000009</v>
      </c>
    </row>
    <row r="23" spans="2:20" ht="16.5" customHeight="1">
      <c r="B23" s="196"/>
      <c r="C23" s="202">
        <v>5</v>
      </c>
      <c r="D23" s="207"/>
      <c r="E23" s="198" t="s">
        <v>281</v>
      </c>
      <c r="F23" s="94" t="s">
        <v>282</v>
      </c>
      <c r="G23" s="40">
        <v>1</v>
      </c>
      <c r="H23" s="40">
        <v>1</v>
      </c>
      <c r="I23" s="40">
        <v>4</v>
      </c>
      <c r="J23" s="40">
        <v>1</v>
      </c>
      <c r="K23" s="40">
        <v>5</v>
      </c>
      <c r="L23" s="40">
        <v>2</v>
      </c>
      <c r="M23" s="40">
        <v>4</v>
      </c>
      <c r="N23" s="40">
        <v>6</v>
      </c>
      <c r="O23" s="40">
        <v>7</v>
      </c>
      <c r="P23" s="40">
        <v>3</v>
      </c>
      <c r="Q23" s="40">
        <v>1</v>
      </c>
      <c r="R23" s="40">
        <v>1</v>
      </c>
      <c r="S23" s="40">
        <v>2</v>
      </c>
      <c r="T23" s="45">
        <f t="shared" si="1"/>
        <v>37</v>
      </c>
    </row>
    <row r="24" spans="2:20" ht="16.5" customHeight="1">
      <c r="B24" s="196"/>
      <c r="C24" s="202">
        <v>5</v>
      </c>
      <c r="D24" s="207"/>
      <c r="E24" s="198"/>
      <c r="F24" s="95" t="s">
        <v>283</v>
      </c>
      <c r="G24" s="47">
        <v>3</v>
      </c>
      <c r="H24" s="47">
        <v>1</v>
      </c>
      <c r="I24" s="47">
        <v>4</v>
      </c>
      <c r="J24" s="47">
        <v>1</v>
      </c>
      <c r="K24" s="47">
        <v>5</v>
      </c>
      <c r="L24" s="47">
        <v>2</v>
      </c>
      <c r="M24" s="47">
        <v>4</v>
      </c>
      <c r="N24" s="47">
        <v>6</v>
      </c>
      <c r="O24" s="47">
        <v>7</v>
      </c>
      <c r="P24" s="47">
        <v>3</v>
      </c>
      <c r="Q24" s="47">
        <v>1</v>
      </c>
      <c r="R24" s="47">
        <v>1</v>
      </c>
      <c r="S24" s="47">
        <v>2</v>
      </c>
      <c r="T24" s="48">
        <f t="shared" si="1"/>
        <v>37</v>
      </c>
    </row>
    <row r="25" spans="2:20" ht="16.5" customHeight="1">
      <c r="B25" s="196"/>
      <c r="C25" s="202">
        <v>5</v>
      </c>
      <c r="D25" s="207"/>
      <c r="E25" s="198"/>
      <c r="F25" s="95" t="s">
        <v>284</v>
      </c>
      <c r="G25" s="47">
        <v>2</v>
      </c>
      <c r="H25" s="47">
        <v>1</v>
      </c>
      <c r="I25" s="47">
        <v>4</v>
      </c>
      <c r="J25" s="47">
        <v>1</v>
      </c>
      <c r="K25" s="47">
        <v>5</v>
      </c>
      <c r="L25" s="47">
        <v>2</v>
      </c>
      <c r="M25" s="47">
        <v>4</v>
      </c>
      <c r="N25" s="47">
        <v>6</v>
      </c>
      <c r="O25" s="47">
        <v>7</v>
      </c>
      <c r="P25" s="47">
        <v>3</v>
      </c>
      <c r="Q25" s="47">
        <v>1</v>
      </c>
      <c r="R25" s="47">
        <v>1</v>
      </c>
      <c r="S25" s="47">
        <v>2</v>
      </c>
      <c r="T25" s="48">
        <f t="shared" si="1"/>
        <v>37</v>
      </c>
    </row>
    <row r="26" spans="2:20" ht="31.5">
      <c r="B26" s="196"/>
      <c r="C26" s="202">
        <v>5</v>
      </c>
      <c r="D26" s="207"/>
      <c r="E26" s="198"/>
      <c r="F26" s="95" t="s">
        <v>285</v>
      </c>
      <c r="G26" s="47">
        <v>8</v>
      </c>
      <c r="H26" s="47">
        <v>1</v>
      </c>
      <c r="I26" s="47">
        <v>4</v>
      </c>
      <c r="J26" s="47">
        <v>1</v>
      </c>
      <c r="K26" s="47">
        <v>5</v>
      </c>
      <c r="L26" s="47">
        <v>2</v>
      </c>
      <c r="M26" s="47">
        <v>4</v>
      </c>
      <c r="N26" s="47">
        <v>6</v>
      </c>
      <c r="O26" s="47">
        <v>7</v>
      </c>
      <c r="P26" s="47">
        <v>3</v>
      </c>
      <c r="Q26" s="47">
        <v>1</v>
      </c>
      <c r="R26" s="47">
        <v>1</v>
      </c>
      <c r="S26" s="47">
        <v>2</v>
      </c>
      <c r="T26" s="48">
        <f t="shared" si="1"/>
        <v>37</v>
      </c>
    </row>
    <row r="27" spans="2:20" ht="16.5" customHeight="1">
      <c r="B27" s="196"/>
      <c r="C27" s="202">
        <v>5</v>
      </c>
      <c r="D27" s="207"/>
      <c r="E27" s="198"/>
      <c r="F27" s="95" t="s">
        <v>284</v>
      </c>
      <c r="G27" s="47">
        <v>2</v>
      </c>
      <c r="H27" s="47">
        <v>1</v>
      </c>
      <c r="I27" s="47">
        <v>4</v>
      </c>
      <c r="J27" s="47">
        <v>1</v>
      </c>
      <c r="K27" s="47">
        <v>5</v>
      </c>
      <c r="L27" s="47">
        <v>2</v>
      </c>
      <c r="M27" s="47">
        <v>4</v>
      </c>
      <c r="N27" s="47">
        <v>6</v>
      </c>
      <c r="O27" s="47">
        <v>7</v>
      </c>
      <c r="P27" s="47">
        <v>3</v>
      </c>
      <c r="Q27" s="47">
        <v>1</v>
      </c>
      <c r="R27" s="47">
        <v>1</v>
      </c>
      <c r="S27" s="47">
        <v>2</v>
      </c>
      <c r="T27" s="48">
        <f t="shared" si="1"/>
        <v>37</v>
      </c>
    </row>
    <row r="28" spans="2:20" ht="16.5" customHeight="1">
      <c r="B28" s="196"/>
      <c r="C28" s="202">
        <v>5</v>
      </c>
      <c r="D28" s="207"/>
      <c r="E28" s="198"/>
      <c r="F28" s="95" t="s">
        <v>286</v>
      </c>
      <c r="G28" s="47">
        <v>4</v>
      </c>
      <c r="H28" s="47">
        <v>1</v>
      </c>
      <c r="I28" s="47">
        <v>4</v>
      </c>
      <c r="J28" s="47">
        <v>1</v>
      </c>
      <c r="K28" s="47">
        <v>5</v>
      </c>
      <c r="L28" s="47">
        <v>2</v>
      </c>
      <c r="M28" s="47">
        <v>4</v>
      </c>
      <c r="N28" s="47">
        <v>6</v>
      </c>
      <c r="O28" s="47">
        <v>7</v>
      </c>
      <c r="P28" s="47">
        <v>3</v>
      </c>
      <c r="Q28" s="47">
        <v>1</v>
      </c>
      <c r="R28" s="47">
        <v>1</v>
      </c>
      <c r="S28" s="47">
        <v>2</v>
      </c>
      <c r="T28" s="48">
        <f t="shared" si="1"/>
        <v>37</v>
      </c>
    </row>
    <row r="29" spans="2:20" ht="35.450000000000003" customHeight="1">
      <c r="B29" s="196"/>
      <c r="C29" s="202">
        <v>5</v>
      </c>
      <c r="D29" s="207"/>
      <c r="E29" s="198"/>
      <c r="F29" s="95" t="s">
        <v>730</v>
      </c>
      <c r="G29" s="47">
        <v>4</v>
      </c>
      <c r="H29" s="47">
        <v>1</v>
      </c>
      <c r="I29" s="47">
        <v>4</v>
      </c>
      <c r="J29" s="47">
        <v>1</v>
      </c>
      <c r="K29" s="47">
        <v>5</v>
      </c>
      <c r="L29" s="47">
        <v>2</v>
      </c>
      <c r="M29" s="47">
        <v>4</v>
      </c>
      <c r="N29" s="47">
        <v>6</v>
      </c>
      <c r="O29" s="47">
        <v>7</v>
      </c>
      <c r="P29" s="47">
        <v>3</v>
      </c>
      <c r="Q29" s="47">
        <v>1</v>
      </c>
      <c r="R29" s="47">
        <v>1</v>
      </c>
      <c r="S29" s="47">
        <v>2</v>
      </c>
      <c r="T29" s="48">
        <f t="shared" si="1"/>
        <v>37</v>
      </c>
    </row>
    <row r="30" spans="2:20" ht="16.5" customHeight="1">
      <c r="B30" s="196"/>
      <c r="C30" s="202">
        <v>5</v>
      </c>
      <c r="D30" s="207"/>
      <c r="E30" s="198"/>
      <c r="F30" s="95" t="s">
        <v>280</v>
      </c>
      <c r="G30" s="47">
        <v>4</v>
      </c>
      <c r="H30" s="47">
        <v>0.2</v>
      </c>
      <c r="I30" s="47">
        <v>0.8</v>
      </c>
      <c r="J30" s="47">
        <v>0.2</v>
      </c>
      <c r="K30" s="47">
        <v>1</v>
      </c>
      <c r="L30" s="47">
        <v>0.4</v>
      </c>
      <c r="M30" s="47">
        <v>0.8</v>
      </c>
      <c r="N30" s="47">
        <v>1.2</v>
      </c>
      <c r="O30" s="47">
        <v>1.4</v>
      </c>
      <c r="P30" s="47">
        <v>0.6</v>
      </c>
      <c r="Q30" s="47">
        <v>0.2</v>
      </c>
      <c r="R30" s="47">
        <v>0.2</v>
      </c>
      <c r="S30" s="47">
        <v>0.4</v>
      </c>
      <c r="T30" s="48">
        <f t="shared" si="1"/>
        <v>7.4</v>
      </c>
    </row>
    <row r="31" spans="2:20" ht="16.5" customHeight="1">
      <c r="B31" s="196"/>
      <c r="C31" s="202">
        <v>5</v>
      </c>
      <c r="D31" s="207"/>
      <c r="E31" s="198"/>
      <c r="F31" s="105" t="s">
        <v>287</v>
      </c>
      <c r="G31" s="49">
        <v>3</v>
      </c>
      <c r="H31" s="49">
        <v>1</v>
      </c>
      <c r="I31" s="49">
        <v>4</v>
      </c>
      <c r="J31" s="49">
        <v>1</v>
      </c>
      <c r="K31" s="49">
        <v>5</v>
      </c>
      <c r="L31" s="49">
        <v>1</v>
      </c>
      <c r="M31" s="49">
        <v>2</v>
      </c>
      <c r="N31" s="49">
        <v>3</v>
      </c>
      <c r="O31" s="49">
        <v>4</v>
      </c>
      <c r="P31" s="49">
        <v>3</v>
      </c>
      <c r="Q31" s="49">
        <v>0</v>
      </c>
      <c r="R31" s="49">
        <v>1</v>
      </c>
      <c r="S31" s="49">
        <v>1</v>
      </c>
      <c r="T31" s="103">
        <f t="shared" si="1"/>
        <v>26</v>
      </c>
    </row>
    <row r="32" spans="2:20" ht="16.5" customHeight="1">
      <c r="B32" s="196"/>
      <c r="C32" s="202">
        <v>6</v>
      </c>
      <c r="D32" s="207" t="s">
        <v>757</v>
      </c>
      <c r="E32" s="198" t="s">
        <v>758</v>
      </c>
      <c r="F32" s="92" t="s">
        <v>759</v>
      </c>
      <c r="G32" s="50">
        <v>10</v>
      </c>
      <c r="H32" s="50">
        <v>103</v>
      </c>
      <c r="I32" s="50">
        <v>103</v>
      </c>
      <c r="J32" s="50">
        <v>103</v>
      </c>
      <c r="K32" s="50">
        <v>103</v>
      </c>
      <c r="L32" s="50">
        <v>103</v>
      </c>
      <c r="M32" s="50">
        <v>103</v>
      </c>
      <c r="N32" s="50">
        <v>103</v>
      </c>
      <c r="O32" s="50">
        <v>103</v>
      </c>
      <c r="P32" s="50">
        <v>103</v>
      </c>
      <c r="Q32" s="50">
        <v>103</v>
      </c>
      <c r="R32" s="50">
        <v>103</v>
      </c>
      <c r="S32" s="50">
        <v>103</v>
      </c>
      <c r="T32" s="51">
        <f t="shared" ref="T32:T33" si="2">SUM(H32:S32)</f>
        <v>1236</v>
      </c>
    </row>
    <row r="33" spans="2:20" ht="30" customHeight="1">
      <c r="B33" s="196"/>
      <c r="C33" s="202">
        <v>7</v>
      </c>
      <c r="D33" s="207"/>
      <c r="E33" s="198"/>
      <c r="F33" s="96" t="s">
        <v>271</v>
      </c>
      <c r="G33" s="59">
        <v>3</v>
      </c>
      <c r="H33" s="59">
        <v>41</v>
      </c>
      <c r="I33" s="59">
        <v>41</v>
      </c>
      <c r="J33" s="59">
        <v>41</v>
      </c>
      <c r="K33" s="59">
        <v>41</v>
      </c>
      <c r="L33" s="59">
        <v>41</v>
      </c>
      <c r="M33" s="59">
        <v>41</v>
      </c>
      <c r="N33" s="59">
        <v>41</v>
      </c>
      <c r="O33" s="59">
        <v>41</v>
      </c>
      <c r="P33" s="59">
        <v>41</v>
      </c>
      <c r="Q33" s="59">
        <v>41</v>
      </c>
      <c r="R33" s="59">
        <v>41</v>
      </c>
      <c r="S33" s="59">
        <v>41</v>
      </c>
      <c r="T33" s="60">
        <f t="shared" si="2"/>
        <v>492</v>
      </c>
    </row>
    <row r="34" spans="2:20" ht="36.950000000000003" customHeight="1">
      <c r="B34" s="196"/>
      <c r="C34" s="202">
        <v>7</v>
      </c>
      <c r="D34" s="207" t="s">
        <v>685</v>
      </c>
      <c r="E34" s="198" t="s">
        <v>238</v>
      </c>
      <c r="F34" s="166" t="s">
        <v>747</v>
      </c>
      <c r="G34" s="46">
        <v>1.5</v>
      </c>
      <c r="H34" s="46">
        <v>0</v>
      </c>
      <c r="I34" s="46">
        <v>0</v>
      </c>
      <c r="J34" s="46">
        <v>0</v>
      </c>
      <c r="K34" s="42">
        <v>10</v>
      </c>
      <c r="L34" s="42">
        <v>90</v>
      </c>
      <c r="M34" s="46">
        <v>0</v>
      </c>
      <c r="N34" s="42">
        <v>20</v>
      </c>
      <c r="O34" s="42">
        <v>35</v>
      </c>
      <c r="P34" s="46">
        <v>0</v>
      </c>
      <c r="Q34" s="46">
        <v>0</v>
      </c>
      <c r="R34" s="46">
        <v>0</v>
      </c>
      <c r="S34" s="46">
        <v>0</v>
      </c>
      <c r="T34" s="104">
        <f>SUM(H34:S34)</f>
        <v>155</v>
      </c>
    </row>
    <row r="35" spans="2:20" ht="16.5" customHeight="1">
      <c r="B35" s="196"/>
      <c r="C35" s="202">
        <v>8</v>
      </c>
      <c r="D35" s="207"/>
      <c r="E35" s="198"/>
      <c r="F35" s="95" t="s">
        <v>239</v>
      </c>
      <c r="G35" s="46">
        <v>3</v>
      </c>
      <c r="H35" s="47">
        <v>0</v>
      </c>
      <c r="I35" s="47">
        <v>0</v>
      </c>
      <c r="J35" s="47">
        <v>0</v>
      </c>
      <c r="K35" s="47">
        <v>10</v>
      </c>
      <c r="L35" s="47">
        <v>90</v>
      </c>
      <c r="M35" s="47">
        <v>0</v>
      </c>
      <c r="N35" s="47">
        <v>20</v>
      </c>
      <c r="O35" s="47">
        <v>35</v>
      </c>
      <c r="P35" s="47">
        <v>0</v>
      </c>
      <c r="Q35" s="47">
        <v>0</v>
      </c>
      <c r="R35" s="47">
        <v>0</v>
      </c>
      <c r="S35" s="47">
        <v>0</v>
      </c>
      <c r="T35" s="48">
        <f t="shared" ref="T35:T75" si="3">SUM(H35:S35)</f>
        <v>155</v>
      </c>
    </row>
    <row r="36" spans="2:20" ht="16.5" customHeight="1">
      <c r="B36" s="196"/>
      <c r="C36" s="202">
        <v>8</v>
      </c>
      <c r="D36" s="207"/>
      <c r="E36" s="198"/>
      <c r="F36" s="95" t="s">
        <v>240</v>
      </c>
      <c r="G36" s="46">
        <v>40</v>
      </c>
      <c r="H36" s="47">
        <v>0</v>
      </c>
      <c r="I36" s="47">
        <v>0</v>
      </c>
      <c r="J36" s="47">
        <v>0</v>
      </c>
      <c r="K36" s="46">
        <v>1</v>
      </c>
      <c r="L36" s="46">
        <v>1</v>
      </c>
      <c r="M36" s="47">
        <v>0</v>
      </c>
      <c r="N36" s="46">
        <v>1</v>
      </c>
      <c r="O36" s="46">
        <v>1</v>
      </c>
      <c r="P36" s="47">
        <v>0</v>
      </c>
      <c r="Q36" s="47">
        <v>0</v>
      </c>
      <c r="R36" s="47">
        <v>0</v>
      </c>
      <c r="S36" s="47">
        <v>0</v>
      </c>
      <c r="T36" s="48">
        <f t="shared" si="3"/>
        <v>4</v>
      </c>
    </row>
    <row r="37" spans="2:20" ht="16.5" customHeight="1">
      <c r="B37" s="196"/>
      <c r="C37" s="202">
        <v>8</v>
      </c>
      <c r="D37" s="207"/>
      <c r="E37" s="198"/>
      <c r="F37" s="95" t="s">
        <v>241</v>
      </c>
      <c r="G37" s="47">
        <v>70</v>
      </c>
      <c r="H37" s="47">
        <v>0</v>
      </c>
      <c r="I37" s="47">
        <v>0</v>
      </c>
      <c r="J37" s="47">
        <v>0</v>
      </c>
      <c r="K37" s="47">
        <v>0</v>
      </c>
      <c r="L37" s="47">
        <v>1</v>
      </c>
      <c r="M37" s="47">
        <v>1</v>
      </c>
      <c r="N37" s="47">
        <v>1</v>
      </c>
      <c r="O37" s="47">
        <v>0</v>
      </c>
      <c r="P37" s="47">
        <v>0</v>
      </c>
      <c r="Q37" s="47">
        <v>0</v>
      </c>
      <c r="R37" s="47">
        <v>0</v>
      </c>
      <c r="S37" s="47">
        <v>0</v>
      </c>
      <c r="T37" s="48">
        <f t="shared" si="3"/>
        <v>3</v>
      </c>
    </row>
    <row r="38" spans="2:20" ht="16.5" customHeight="1">
      <c r="B38" s="196"/>
      <c r="C38" s="202">
        <v>8</v>
      </c>
      <c r="D38" s="207"/>
      <c r="E38" s="198"/>
      <c r="F38" s="95" t="s">
        <v>242</v>
      </c>
      <c r="G38" s="47">
        <v>3</v>
      </c>
      <c r="H38" s="47">
        <v>0</v>
      </c>
      <c r="I38" s="47">
        <v>0</v>
      </c>
      <c r="J38" s="47">
        <v>0</v>
      </c>
      <c r="K38" s="47">
        <v>3</v>
      </c>
      <c r="L38" s="47">
        <v>30</v>
      </c>
      <c r="M38" s="47">
        <v>2</v>
      </c>
      <c r="N38" s="47">
        <v>2</v>
      </c>
      <c r="O38" s="47">
        <v>0</v>
      </c>
      <c r="P38" s="47">
        <v>0</v>
      </c>
      <c r="Q38" s="47">
        <v>0</v>
      </c>
      <c r="R38" s="47">
        <v>0</v>
      </c>
      <c r="S38" s="47">
        <v>0</v>
      </c>
      <c r="T38" s="48">
        <f t="shared" si="3"/>
        <v>37</v>
      </c>
    </row>
    <row r="39" spans="2:20" ht="16.5" customHeight="1">
      <c r="B39" s="196"/>
      <c r="C39" s="202">
        <v>8</v>
      </c>
      <c r="D39" s="207"/>
      <c r="E39" s="198"/>
      <c r="F39" s="95" t="s">
        <v>748</v>
      </c>
      <c r="G39" s="47">
        <v>2</v>
      </c>
      <c r="H39" s="47">
        <v>0</v>
      </c>
      <c r="I39" s="47">
        <v>0</v>
      </c>
      <c r="J39" s="47">
        <v>0</v>
      </c>
      <c r="K39" s="47">
        <v>0</v>
      </c>
      <c r="L39" s="47">
        <v>67</v>
      </c>
      <c r="M39" s="47">
        <v>0</v>
      </c>
      <c r="N39" s="47">
        <v>18</v>
      </c>
      <c r="O39" s="47">
        <v>33</v>
      </c>
      <c r="P39" s="47">
        <v>0</v>
      </c>
      <c r="Q39" s="47">
        <v>0</v>
      </c>
      <c r="R39" s="47">
        <v>0</v>
      </c>
      <c r="S39" s="47">
        <v>0</v>
      </c>
      <c r="T39" s="48">
        <f t="shared" si="3"/>
        <v>118</v>
      </c>
    </row>
    <row r="40" spans="2:20" ht="16.5" customHeight="1">
      <c r="B40" s="196"/>
      <c r="C40" s="202">
        <v>8</v>
      </c>
      <c r="D40" s="207"/>
      <c r="E40" s="198"/>
      <c r="F40" s="95" t="s">
        <v>243</v>
      </c>
      <c r="G40" s="47">
        <v>30</v>
      </c>
      <c r="H40" s="47">
        <v>0</v>
      </c>
      <c r="I40" s="47">
        <v>0</v>
      </c>
      <c r="J40" s="47">
        <v>0</v>
      </c>
      <c r="K40" s="47">
        <v>0</v>
      </c>
      <c r="L40" s="47">
        <v>1</v>
      </c>
      <c r="M40" s="47">
        <v>1</v>
      </c>
      <c r="N40" s="47">
        <v>1</v>
      </c>
      <c r="O40" s="47"/>
      <c r="P40" s="47">
        <v>0</v>
      </c>
      <c r="Q40" s="47">
        <v>0</v>
      </c>
      <c r="R40" s="47">
        <v>0</v>
      </c>
      <c r="S40" s="47">
        <v>0</v>
      </c>
      <c r="T40" s="48">
        <f t="shared" si="3"/>
        <v>3</v>
      </c>
    </row>
    <row r="41" spans="2:20" ht="16.5" customHeight="1">
      <c r="B41" s="196"/>
      <c r="C41" s="202">
        <v>8</v>
      </c>
      <c r="D41" s="207"/>
      <c r="E41" s="198"/>
      <c r="F41" s="95" t="s">
        <v>244</v>
      </c>
      <c r="G41" s="47">
        <v>2</v>
      </c>
      <c r="H41" s="47">
        <v>0</v>
      </c>
      <c r="I41" s="47">
        <v>0</v>
      </c>
      <c r="J41" s="47">
        <v>0</v>
      </c>
      <c r="K41" s="47">
        <v>7</v>
      </c>
      <c r="L41" s="47">
        <v>60</v>
      </c>
      <c r="M41" s="47">
        <v>0</v>
      </c>
      <c r="N41" s="47">
        <v>18</v>
      </c>
      <c r="O41" s="47">
        <v>33</v>
      </c>
      <c r="P41" s="47">
        <v>0</v>
      </c>
      <c r="Q41" s="47">
        <v>0</v>
      </c>
      <c r="R41" s="47">
        <v>0</v>
      </c>
      <c r="S41" s="47">
        <v>0</v>
      </c>
      <c r="T41" s="48">
        <f t="shared" si="3"/>
        <v>118</v>
      </c>
    </row>
    <row r="42" spans="2:20" ht="16.5" customHeight="1">
      <c r="B42" s="196"/>
      <c r="C42" s="202">
        <v>8</v>
      </c>
      <c r="D42" s="207"/>
      <c r="E42" s="198"/>
      <c r="F42" s="95" t="s">
        <v>230</v>
      </c>
      <c r="G42" s="47">
        <v>3.5</v>
      </c>
      <c r="H42" s="71">
        <v>0</v>
      </c>
      <c r="I42" s="71">
        <v>0</v>
      </c>
      <c r="J42" s="47">
        <v>0</v>
      </c>
      <c r="K42" s="47">
        <v>0</v>
      </c>
      <c r="L42" s="47">
        <v>0</v>
      </c>
      <c r="M42" s="47">
        <v>52</v>
      </c>
      <c r="N42" s="47">
        <v>0</v>
      </c>
      <c r="O42" s="47">
        <v>10</v>
      </c>
      <c r="P42" s="47">
        <v>30</v>
      </c>
      <c r="Q42" s="47">
        <v>0</v>
      </c>
      <c r="R42" s="47">
        <v>0</v>
      </c>
      <c r="S42" s="47">
        <v>0</v>
      </c>
      <c r="T42" s="48">
        <f t="shared" si="3"/>
        <v>92</v>
      </c>
    </row>
    <row r="43" spans="2:20" ht="16.5" customHeight="1">
      <c r="B43" s="196"/>
      <c r="C43" s="202">
        <v>8</v>
      </c>
      <c r="D43" s="207"/>
      <c r="E43" s="198" t="s">
        <v>245</v>
      </c>
      <c r="F43" s="94" t="s">
        <v>246</v>
      </c>
      <c r="G43" s="40">
        <v>150</v>
      </c>
      <c r="H43" s="40">
        <v>0</v>
      </c>
      <c r="I43" s="40">
        <v>0</v>
      </c>
      <c r="J43" s="44">
        <v>1</v>
      </c>
      <c r="K43" s="44">
        <v>3</v>
      </c>
      <c r="L43" s="40">
        <v>0</v>
      </c>
      <c r="M43" s="40">
        <v>0</v>
      </c>
      <c r="N43" s="40">
        <v>0</v>
      </c>
      <c r="O43" s="40">
        <v>0</v>
      </c>
      <c r="P43" s="40">
        <v>0</v>
      </c>
      <c r="Q43" s="40">
        <v>0</v>
      </c>
      <c r="R43" s="40">
        <v>0</v>
      </c>
      <c r="S43" s="40">
        <v>0</v>
      </c>
      <c r="T43" s="45">
        <f t="shared" si="3"/>
        <v>4</v>
      </c>
    </row>
    <row r="44" spans="2:20" ht="16.5" customHeight="1">
      <c r="B44" s="196"/>
      <c r="C44" s="202">
        <v>8</v>
      </c>
      <c r="D44" s="207"/>
      <c r="E44" s="198"/>
      <c r="F44" s="95" t="s">
        <v>247</v>
      </c>
      <c r="G44" s="46">
        <v>2</v>
      </c>
      <c r="H44" s="47">
        <v>0</v>
      </c>
      <c r="I44" s="47">
        <v>0</v>
      </c>
      <c r="J44" s="47">
        <v>125</v>
      </c>
      <c r="K44" s="47">
        <v>0</v>
      </c>
      <c r="L44" s="47">
        <v>125</v>
      </c>
      <c r="M44" s="47">
        <v>0</v>
      </c>
      <c r="N44" s="47">
        <v>0</v>
      </c>
      <c r="O44" s="47">
        <v>0</v>
      </c>
      <c r="P44" s="47">
        <v>0</v>
      </c>
      <c r="Q44" s="47">
        <v>0</v>
      </c>
      <c r="R44" s="47">
        <v>0</v>
      </c>
      <c r="S44" s="47">
        <v>0</v>
      </c>
      <c r="T44" s="48">
        <f t="shared" si="3"/>
        <v>250</v>
      </c>
    </row>
    <row r="45" spans="2:20" ht="16.5" customHeight="1">
      <c r="B45" s="196"/>
      <c r="C45" s="202">
        <v>8</v>
      </c>
      <c r="D45" s="207"/>
      <c r="E45" s="198"/>
      <c r="F45" s="95" t="s">
        <v>248</v>
      </c>
      <c r="G45" s="46">
        <v>2</v>
      </c>
      <c r="H45" s="47">
        <v>0</v>
      </c>
      <c r="I45" s="47">
        <v>0</v>
      </c>
      <c r="J45" s="47">
        <v>0</v>
      </c>
      <c r="K45" s="47">
        <v>0</v>
      </c>
      <c r="L45" s="46">
        <v>30</v>
      </c>
      <c r="M45" s="47">
        <v>0</v>
      </c>
      <c r="N45" s="46">
        <v>101</v>
      </c>
      <c r="O45" s="47">
        <v>0</v>
      </c>
      <c r="P45" s="47">
        <v>0</v>
      </c>
      <c r="Q45" s="47">
        <v>0</v>
      </c>
      <c r="R45" s="47">
        <v>0</v>
      </c>
      <c r="S45" s="47">
        <v>0</v>
      </c>
      <c r="T45" s="48">
        <f t="shared" si="3"/>
        <v>131</v>
      </c>
    </row>
    <row r="46" spans="2:20" ht="16.5" customHeight="1">
      <c r="B46" s="196"/>
      <c r="C46" s="202">
        <v>8</v>
      </c>
      <c r="D46" s="207"/>
      <c r="E46" s="198"/>
      <c r="F46" s="95" t="s">
        <v>249</v>
      </c>
      <c r="G46" s="47">
        <v>30</v>
      </c>
      <c r="H46" s="47">
        <v>0</v>
      </c>
      <c r="I46" s="47">
        <v>0</v>
      </c>
      <c r="J46" s="47">
        <v>0</v>
      </c>
      <c r="K46" s="47">
        <v>0</v>
      </c>
      <c r="L46" s="47">
        <v>1</v>
      </c>
      <c r="M46" s="47">
        <v>0</v>
      </c>
      <c r="N46" s="47">
        <v>1</v>
      </c>
      <c r="O46" s="47">
        <v>2</v>
      </c>
      <c r="P46" s="47">
        <v>0</v>
      </c>
      <c r="Q46" s="47">
        <v>0</v>
      </c>
      <c r="R46" s="47">
        <v>0</v>
      </c>
      <c r="S46" s="47">
        <v>0</v>
      </c>
      <c r="T46" s="48">
        <f t="shared" si="3"/>
        <v>4</v>
      </c>
    </row>
    <row r="47" spans="2:20" ht="16.5" customHeight="1">
      <c r="B47" s="196"/>
      <c r="C47" s="202">
        <v>8</v>
      </c>
      <c r="D47" s="207"/>
      <c r="E47" s="198"/>
      <c r="F47" s="95" t="s">
        <v>250</v>
      </c>
      <c r="G47" s="47">
        <v>2.5</v>
      </c>
      <c r="H47" s="47">
        <v>0</v>
      </c>
      <c r="I47" s="47">
        <v>0</v>
      </c>
      <c r="J47" s="47">
        <v>0</v>
      </c>
      <c r="K47" s="47">
        <v>0</v>
      </c>
      <c r="L47" s="47">
        <v>30</v>
      </c>
      <c r="M47" s="47">
        <v>0</v>
      </c>
      <c r="N47" s="47">
        <v>101</v>
      </c>
      <c r="O47" s="47">
        <v>0</v>
      </c>
      <c r="P47" s="47">
        <v>0</v>
      </c>
      <c r="Q47" s="47">
        <v>0</v>
      </c>
      <c r="R47" s="47">
        <v>0</v>
      </c>
      <c r="S47" s="47">
        <v>0</v>
      </c>
      <c r="T47" s="48">
        <f t="shared" si="3"/>
        <v>131</v>
      </c>
    </row>
    <row r="48" spans="2:20" ht="16.5" customHeight="1">
      <c r="B48" s="196"/>
      <c r="C48" s="202">
        <v>8</v>
      </c>
      <c r="D48" s="207"/>
      <c r="E48" s="198"/>
      <c r="F48" s="95" t="s">
        <v>251</v>
      </c>
      <c r="G48" s="47">
        <v>60</v>
      </c>
      <c r="H48" s="47">
        <v>0</v>
      </c>
      <c r="I48" s="47">
        <v>0</v>
      </c>
      <c r="J48" s="47">
        <v>0</v>
      </c>
      <c r="K48" s="47">
        <v>0</v>
      </c>
      <c r="L48" s="47">
        <v>1</v>
      </c>
      <c r="M48" s="47">
        <v>0</v>
      </c>
      <c r="N48" s="47">
        <v>3</v>
      </c>
      <c r="O48" s="47">
        <v>0</v>
      </c>
      <c r="P48" s="47">
        <v>0</v>
      </c>
      <c r="Q48" s="47">
        <v>0</v>
      </c>
      <c r="R48" s="47">
        <v>0</v>
      </c>
      <c r="S48" s="47">
        <v>0</v>
      </c>
      <c r="T48" s="48">
        <f t="shared" si="3"/>
        <v>4</v>
      </c>
    </row>
    <row r="49" spans="2:20" ht="16.5" customHeight="1">
      <c r="B49" s="196"/>
      <c r="C49" s="202">
        <v>8</v>
      </c>
      <c r="D49" s="207"/>
      <c r="E49" s="198"/>
      <c r="F49" s="95" t="s">
        <v>252</v>
      </c>
      <c r="G49" s="47">
        <v>2.5</v>
      </c>
      <c r="H49" s="47">
        <v>0</v>
      </c>
      <c r="I49" s="47">
        <v>0</v>
      </c>
      <c r="J49" s="47">
        <v>0</v>
      </c>
      <c r="K49" s="47">
        <v>0</v>
      </c>
      <c r="L49" s="47">
        <v>25</v>
      </c>
      <c r="M49" s="47">
        <v>0</v>
      </c>
      <c r="N49" s="47">
        <v>64</v>
      </c>
      <c r="O49" s="47">
        <v>0</v>
      </c>
      <c r="P49" s="47">
        <v>0</v>
      </c>
      <c r="Q49" s="47">
        <v>0</v>
      </c>
      <c r="R49" s="47">
        <v>0</v>
      </c>
      <c r="S49" s="47">
        <v>0</v>
      </c>
      <c r="T49" s="48">
        <f t="shared" si="3"/>
        <v>89</v>
      </c>
    </row>
    <row r="50" spans="2:20" ht="16.5" customHeight="1">
      <c r="B50" s="196"/>
      <c r="C50" s="202">
        <v>8</v>
      </c>
      <c r="D50" s="207"/>
      <c r="E50" s="198"/>
      <c r="F50" s="95" t="s">
        <v>253</v>
      </c>
      <c r="G50" s="47">
        <v>3</v>
      </c>
      <c r="H50" s="47">
        <v>0</v>
      </c>
      <c r="I50" s="47">
        <v>0</v>
      </c>
      <c r="J50" s="47">
        <v>0</v>
      </c>
      <c r="K50" s="47">
        <v>0</v>
      </c>
      <c r="L50" s="47">
        <v>25</v>
      </c>
      <c r="M50" s="47">
        <v>0</v>
      </c>
      <c r="N50" s="47">
        <v>64</v>
      </c>
      <c r="O50" s="47">
        <v>0</v>
      </c>
      <c r="P50" s="47">
        <v>0</v>
      </c>
      <c r="Q50" s="47">
        <v>0</v>
      </c>
      <c r="R50" s="47">
        <v>0</v>
      </c>
      <c r="S50" s="47">
        <v>0</v>
      </c>
      <c r="T50" s="48">
        <f t="shared" si="3"/>
        <v>89</v>
      </c>
    </row>
    <row r="51" spans="2:20" ht="16.5" customHeight="1">
      <c r="B51" s="196"/>
      <c r="C51" s="202">
        <v>8</v>
      </c>
      <c r="D51" s="207"/>
      <c r="E51" s="198"/>
      <c r="F51" s="95" t="s">
        <v>240</v>
      </c>
      <c r="G51" s="47">
        <v>40</v>
      </c>
      <c r="H51" s="47">
        <v>0</v>
      </c>
      <c r="I51" s="47">
        <v>0</v>
      </c>
      <c r="J51" s="47">
        <v>0</v>
      </c>
      <c r="K51" s="47">
        <v>0</v>
      </c>
      <c r="L51" s="47">
        <v>0</v>
      </c>
      <c r="M51" s="47">
        <v>1</v>
      </c>
      <c r="N51" s="47">
        <v>0</v>
      </c>
      <c r="O51" s="47">
        <v>0</v>
      </c>
      <c r="P51" s="47">
        <v>3</v>
      </c>
      <c r="Q51" s="47">
        <v>0</v>
      </c>
      <c r="R51" s="47">
        <v>0</v>
      </c>
      <c r="S51" s="47">
        <v>0</v>
      </c>
      <c r="T51" s="48">
        <f t="shared" si="3"/>
        <v>4</v>
      </c>
    </row>
    <row r="52" spans="2:20" ht="16.5" customHeight="1">
      <c r="B52" s="196"/>
      <c r="C52" s="202">
        <v>8</v>
      </c>
      <c r="D52" s="207"/>
      <c r="E52" s="198"/>
      <c r="F52" s="95" t="s">
        <v>241</v>
      </c>
      <c r="G52" s="47">
        <v>30</v>
      </c>
      <c r="H52" s="47">
        <v>0</v>
      </c>
      <c r="I52" s="47">
        <v>0</v>
      </c>
      <c r="J52" s="47">
        <v>0</v>
      </c>
      <c r="K52" s="47">
        <v>0</v>
      </c>
      <c r="L52" s="47">
        <v>0</v>
      </c>
      <c r="M52" s="47">
        <v>1</v>
      </c>
      <c r="N52" s="47">
        <v>0</v>
      </c>
      <c r="O52" s="47">
        <v>0</v>
      </c>
      <c r="P52" s="47">
        <v>3</v>
      </c>
      <c r="Q52" s="47">
        <v>0</v>
      </c>
      <c r="R52" s="47">
        <v>0</v>
      </c>
      <c r="S52" s="47">
        <v>0</v>
      </c>
      <c r="T52" s="48">
        <f t="shared" si="3"/>
        <v>4</v>
      </c>
    </row>
    <row r="53" spans="2:20" ht="16.5" customHeight="1">
      <c r="B53" s="196"/>
      <c r="C53" s="202">
        <v>8</v>
      </c>
      <c r="D53" s="207"/>
      <c r="E53" s="198"/>
      <c r="F53" s="95" t="s">
        <v>242</v>
      </c>
      <c r="G53" s="47">
        <v>3</v>
      </c>
      <c r="H53" s="47">
        <v>0</v>
      </c>
      <c r="I53" s="47">
        <v>0</v>
      </c>
      <c r="J53" s="47">
        <v>0</v>
      </c>
      <c r="K53" s="47">
        <v>0</v>
      </c>
      <c r="L53" s="47">
        <v>0</v>
      </c>
      <c r="M53" s="47">
        <v>3</v>
      </c>
      <c r="N53" s="47">
        <v>0</v>
      </c>
      <c r="O53" s="47">
        <v>3</v>
      </c>
      <c r="P53" s="47">
        <v>0</v>
      </c>
      <c r="Q53" s="47">
        <v>0</v>
      </c>
      <c r="R53" s="47">
        <v>0</v>
      </c>
      <c r="S53" s="47">
        <v>0</v>
      </c>
      <c r="T53" s="48">
        <f t="shared" si="3"/>
        <v>6</v>
      </c>
    </row>
    <row r="54" spans="2:20" ht="16.5" customHeight="1">
      <c r="B54" s="196"/>
      <c r="C54" s="202">
        <v>8</v>
      </c>
      <c r="D54" s="207"/>
      <c r="E54" s="198"/>
      <c r="F54" s="95" t="s">
        <v>748</v>
      </c>
      <c r="G54" s="47">
        <v>2</v>
      </c>
      <c r="H54" s="47">
        <v>0</v>
      </c>
      <c r="I54" s="47">
        <v>0</v>
      </c>
      <c r="J54" s="47">
        <v>0</v>
      </c>
      <c r="K54" s="47">
        <v>0</v>
      </c>
      <c r="L54" s="47">
        <v>0</v>
      </c>
      <c r="M54" s="47">
        <v>20</v>
      </c>
      <c r="N54" s="47">
        <v>0</v>
      </c>
      <c r="O54" s="47">
        <v>0</v>
      </c>
      <c r="P54" s="47">
        <v>23</v>
      </c>
      <c r="Q54" s="47">
        <v>0</v>
      </c>
      <c r="R54" s="47">
        <v>0</v>
      </c>
      <c r="S54" s="47">
        <v>0</v>
      </c>
      <c r="T54" s="48">
        <f t="shared" si="3"/>
        <v>43</v>
      </c>
    </row>
    <row r="55" spans="2:20" ht="16.5" customHeight="1">
      <c r="B55" s="196"/>
      <c r="C55" s="202">
        <v>8</v>
      </c>
      <c r="D55" s="207"/>
      <c r="E55" s="198"/>
      <c r="F55" s="95" t="s">
        <v>243</v>
      </c>
      <c r="G55" s="47">
        <v>30</v>
      </c>
      <c r="H55" s="47">
        <v>0</v>
      </c>
      <c r="I55" s="47">
        <v>0</v>
      </c>
      <c r="J55" s="47">
        <v>0</v>
      </c>
      <c r="K55" s="47">
        <v>0</v>
      </c>
      <c r="L55" s="47">
        <v>0</v>
      </c>
      <c r="M55" s="47">
        <v>1</v>
      </c>
      <c r="N55" s="47">
        <v>0</v>
      </c>
      <c r="O55" s="47">
        <v>0</v>
      </c>
      <c r="P55" s="47">
        <v>3</v>
      </c>
      <c r="Q55" s="47">
        <v>0</v>
      </c>
      <c r="R55" s="47">
        <v>0</v>
      </c>
      <c r="S55" s="47">
        <v>0</v>
      </c>
      <c r="T55" s="48">
        <f t="shared" si="3"/>
        <v>4</v>
      </c>
    </row>
    <row r="56" spans="2:20" ht="16.5" customHeight="1">
      <c r="B56" s="196"/>
      <c r="C56" s="202">
        <v>8</v>
      </c>
      <c r="D56" s="207"/>
      <c r="E56" s="198"/>
      <c r="F56" s="95" t="s">
        <v>244</v>
      </c>
      <c r="G56" s="47">
        <v>2</v>
      </c>
      <c r="H56" s="47">
        <v>0</v>
      </c>
      <c r="I56" s="47">
        <v>0</v>
      </c>
      <c r="J56" s="47">
        <v>0</v>
      </c>
      <c r="K56" s="47">
        <v>0</v>
      </c>
      <c r="L56" s="47">
        <v>0</v>
      </c>
      <c r="M56" s="47">
        <v>20</v>
      </c>
      <c r="N56" s="47">
        <v>0</v>
      </c>
      <c r="O56" s="47">
        <v>23</v>
      </c>
      <c r="P56" s="47">
        <v>0</v>
      </c>
      <c r="Q56" s="47">
        <v>0</v>
      </c>
      <c r="R56" s="47">
        <v>0</v>
      </c>
      <c r="S56" s="47">
        <v>0</v>
      </c>
      <c r="T56" s="48">
        <f t="shared" si="3"/>
        <v>43</v>
      </c>
    </row>
    <row r="57" spans="2:20" ht="16.5" customHeight="1">
      <c r="B57" s="196"/>
      <c r="C57" s="202">
        <v>8</v>
      </c>
      <c r="D57" s="207"/>
      <c r="E57" s="198"/>
      <c r="F57" s="95" t="s">
        <v>230</v>
      </c>
      <c r="G57" s="47">
        <v>3.5</v>
      </c>
      <c r="H57" s="49">
        <v>0</v>
      </c>
      <c r="I57" s="49">
        <v>0</v>
      </c>
      <c r="J57" s="49">
        <v>0</v>
      </c>
      <c r="K57" s="49">
        <v>0</v>
      </c>
      <c r="L57" s="49">
        <v>0</v>
      </c>
      <c r="M57" s="49">
        <v>0</v>
      </c>
      <c r="N57" s="49">
        <v>0</v>
      </c>
      <c r="O57" s="49">
        <v>16</v>
      </c>
      <c r="P57" s="47">
        <v>6</v>
      </c>
      <c r="Q57" s="49">
        <v>0</v>
      </c>
      <c r="R57" s="49">
        <v>0</v>
      </c>
      <c r="S57" s="49">
        <v>0</v>
      </c>
      <c r="T57" s="48">
        <f t="shared" si="3"/>
        <v>22</v>
      </c>
    </row>
    <row r="58" spans="2:20" ht="16.5" customHeight="1">
      <c r="B58" s="196"/>
      <c r="C58" s="202">
        <v>8</v>
      </c>
      <c r="D58" s="207"/>
      <c r="E58" s="198" t="s">
        <v>254</v>
      </c>
      <c r="F58" s="94" t="s">
        <v>255</v>
      </c>
      <c r="G58" s="40">
        <v>1</v>
      </c>
      <c r="H58" s="46">
        <v>0</v>
      </c>
      <c r="I58" s="46">
        <v>0</v>
      </c>
      <c r="J58" s="46">
        <v>0</v>
      </c>
      <c r="K58" s="46">
        <v>0</v>
      </c>
      <c r="L58" s="46">
        <v>0</v>
      </c>
      <c r="M58" s="46">
        <v>0</v>
      </c>
      <c r="N58" s="46">
        <v>0</v>
      </c>
      <c r="O58" s="46">
        <v>0</v>
      </c>
      <c r="P58" s="40">
        <v>160</v>
      </c>
      <c r="Q58" s="46">
        <v>0</v>
      </c>
      <c r="R58" s="46">
        <v>0</v>
      </c>
      <c r="S58" s="46">
        <v>0</v>
      </c>
      <c r="T58" s="45">
        <f t="shared" si="3"/>
        <v>160</v>
      </c>
    </row>
    <row r="59" spans="2:20" ht="16.5" customHeight="1">
      <c r="B59" s="196"/>
      <c r="C59" s="202">
        <v>8</v>
      </c>
      <c r="D59" s="207"/>
      <c r="E59" s="198"/>
      <c r="F59" s="95" t="s">
        <v>256</v>
      </c>
      <c r="G59" s="47">
        <v>5.5</v>
      </c>
      <c r="H59" s="47">
        <v>0</v>
      </c>
      <c r="I59" s="47">
        <v>0</v>
      </c>
      <c r="J59" s="47">
        <v>0</v>
      </c>
      <c r="K59" s="47">
        <v>0</v>
      </c>
      <c r="L59" s="47">
        <v>0</v>
      </c>
      <c r="M59" s="47">
        <v>0</v>
      </c>
      <c r="N59" s="47">
        <v>0</v>
      </c>
      <c r="O59" s="47">
        <v>0</v>
      </c>
      <c r="P59" s="47">
        <v>100</v>
      </c>
      <c r="Q59" s="47">
        <v>0</v>
      </c>
      <c r="R59" s="47">
        <v>0</v>
      </c>
      <c r="S59" s="47">
        <v>0</v>
      </c>
      <c r="T59" s="48">
        <f t="shared" si="3"/>
        <v>100</v>
      </c>
    </row>
    <row r="60" spans="2:20" ht="16.5" customHeight="1">
      <c r="B60" s="196"/>
      <c r="C60" s="202">
        <v>8</v>
      </c>
      <c r="D60" s="207"/>
      <c r="E60" s="198"/>
      <c r="F60" s="95" t="s">
        <v>257</v>
      </c>
      <c r="G60" s="47">
        <v>90</v>
      </c>
      <c r="H60" s="47">
        <v>0</v>
      </c>
      <c r="I60" s="47">
        <v>0</v>
      </c>
      <c r="J60" s="47">
        <v>0</v>
      </c>
      <c r="K60" s="47">
        <v>0</v>
      </c>
      <c r="L60" s="47">
        <v>0</v>
      </c>
      <c r="M60" s="47">
        <v>0</v>
      </c>
      <c r="N60" s="47">
        <v>0</v>
      </c>
      <c r="O60" s="47">
        <v>0</v>
      </c>
      <c r="P60" s="47">
        <v>1</v>
      </c>
      <c r="Q60" s="47">
        <v>0</v>
      </c>
      <c r="R60" s="47">
        <v>0</v>
      </c>
      <c r="S60" s="47">
        <v>0</v>
      </c>
      <c r="T60" s="48">
        <f t="shared" si="3"/>
        <v>1</v>
      </c>
    </row>
    <row r="61" spans="2:20" ht="16.5" customHeight="1">
      <c r="B61" s="196"/>
      <c r="C61" s="202">
        <v>8</v>
      </c>
      <c r="D61" s="207"/>
      <c r="E61" s="198"/>
      <c r="F61" s="95" t="s">
        <v>749</v>
      </c>
      <c r="G61" s="47">
        <v>7</v>
      </c>
      <c r="H61" s="47">
        <v>0</v>
      </c>
      <c r="I61" s="47">
        <v>0</v>
      </c>
      <c r="J61" s="47">
        <v>0</v>
      </c>
      <c r="K61" s="47">
        <v>0</v>
      </c>
      <c r="L61" s="47">
        <v>0</v>
      </c>
      <c r="M61" s="47">
        <v>0</v>
      </c>
      <c r="N61" s="47">
        <v>0</v>
      </c>
      <c r="O61" s="47">
        <v>0</v>
      </c>
      <c r="P61" s="47">
        <v>0</v>
      </c>
      <c r="Q61" s="47">
        <v>100</v>
      </c>
      <c r="R61" s="47">
        <v>0</v>
      </c>
      <c r="S61" s="47">
        <v>0</v>
      </c>
      <c r="T61" s="48">
        <f t="shared" si="3"/>
        <v>100</v>
      </c>
    </row>
    <row r="62" spans="2:20" ht="16.5" customHeight="1">
      <c r="B62" s="196"/>
      <c r="C62" s="202">
        <v>8</v>
      </c>
      <c r="D62" s="207"/>
      <c r="E62" s="198"/>
      <c r="F62" s="95" t="s">
        <v>258</v>
      </c>
      <c r="G62" s="47">
        <v>5</v>
      </c>
      <c r="H62" s="47">
        <v>0</v>
      </c>
      <c r="I62" s="47">
        <v>0</v>
      </c>
      <c r="J62" s="47">
        <v>0</v>
      </c>
      <c r="K62" s="47">
        <v>0</v>
      </c>
      <c r="L62" s="47">
        <v>0</v>
      </c>
      <c r="M62" s="47">
        <v>0</v>
      </c>
      <c r="N62" s="47">
        <v>0</v>
      </c>
      <c r="O62" s="47">
        <v>0</v>
      </c>
      <c r="P62" s="47">
        <v>0</v>
      </c>
      <c r="Q62" s="47">
        <v>40</v>
      </c>
      <c r="R62" s="47">
        <v>0</v>
      </c>
      <c r="S62" s="47">
        <v>0</v>
      </c>
      <c r="T62" s="48">
        <f t="shared" si="3"/>
        <v>40</v>
      </c>
    </row>
    <row r="63" spans="2:20" ht="16.5" customHeight="1">
      <c r="B63" s="196"/>
      <c r="C63" s="202">
        <v>8</v>
      </c>
      <c r="D63" s="207"/>
      <c r="E63" s="198"/>
      <c r="F63" s="95" t="s">
        <v>259</v>
      </c>
      <c r="G63" s="47">
        <v>5</v>
      </c>
      <c r="H63" s="47">
        <v>0</v>
      </c>
      <c r="I63" s="47">
        <v>0</v>
      </c>
      <c r="J63" s="47">
        <v>0</v>
      </c>
      <c r="K63" s="47">
        <v>0</v>
      </c>
      <c r="L63" s="47">
        <v>0</v>
      </c>
      <c r="M63" s="47">
        <v>0</v>
      </c>
      <c r="N63" s="47">
        <v>0</v>
      </c>
      <c r="O63" s="47">
        <v>0</v>
      </c>
      <c r="P63" s="47">
        <v>0</v>
      </c>
      <c r="Q63" s="47">
        <v>100</v>
      </c>
      <c r="R63" s="47">
        <v>0</v>
      </c>
      <c r="S63" s="47">
        <v>0</v>
      </c>
      <c r="T63" s="48">
        <f t="shared" si="3"/>
        <v>100</v>
      </c>
    </row>
    <row r="64" spans="2:20" ht="16.5" customHeight="1">
      <c r="B64" s="196"/>
      <c r="C64" s="202">
        <v>8</v>
      </c>
      <c r="D64" s="207"/>
      <c r="E64" s="198"/>
      <c r="F64" s="95" t="s">
        <v>260</v>
      </c>
      <c r="G64" s="47">
        <v>1.5</v>
      </c>
      <c r="H64" s="47">
        <v>0</v>
      </c>
      <c r="I64" s="47">
        <v>0</v>
      </c>
      <c r="J64" s="47">
        <v>0</v>
      </c>
      <c r="K64" s="47">
        <v>0</v>
      </c>
      <c r="L64" s="47">
        <v>0</v>
      </c>
      <c r="M64" s="47">
        <v>0</v>
      </c>
      <c r="N64" s="47">
        <v>0</v>
      </c>
      <c r="O64" s="47">
        <v>0</v>
      </c>
      <c r="P64" s="47">
        <v>0</v>
      </c>
      <c r="Q64" s="47">
        <v>100</v>
      </c>
      <c r="R64" s="47">
        <v>0</v>
      </c>
      <c r="S64" s="47">
        <v>0</v>
      </c>
      <c r="T64" s="48">
        <f t="shared" si="3"/>
        <v>100</v>
      </c>
    </row>
    <row r="65" spans="2:20" ht="16.5" customHeight="1">
      <c r="B65" s="196"/>
      <c r="C65" s="202">
        <v>8</v>
      </c>
      <c r="D65" s="207"/>
      <c r="E65" s="198"/>
      <c r="F65" s="95" t="s">
        <v>777</v>
      </c>
      <c r="G65" s="47">
        <v>2.5</v>
      </c>
      <c r="H65" s="47">
        <v>0</v>
      </c>
      <c r="I65" s="47">
        <v>0</v>
      </c>
      <c r="J65" s="47">
        <v>0</v>
      </c>
      <c r="K65" s="47">
        <v>0</v>
      </c>
      <c r="L65" s="47">
        <v>0</v>
      </c>
      <c r="M65" s="47">
        <v>0</v>
      </c>
      <c r="N65" s="47">
        <v>0</v>
      </c>
      <c r="O65" s="47">
        <v>0</v>
      </c>
      <c r="P65" s="47">
        <v>0</v>
      </c>
      <c r="Q65" s="47">
        <v>100</v>
      </c>
      <c r="R65" s="47">
        <v>0</v>
      </c>
      <c r="S65" s="47">
        <v>0</v>
      </c>
      <c r="T65" s="48">
        <f t="shared" si="3"/>
        <v>100</v>
      </c>
    </row>
    <row r="66" spans="2:20" ht="16.5" customHeight="1">
      <c r="B66" s="196"/>
      <c r="C66" s="202">
        <v>8</v>
      </c>
      <c r="D66" s="207"/>
      <c r="E66" s="198"/>
      <c r="F66" s="95" t="s">
        <v>261</v>
      </c>
      <c r="G66" s="47">
        <v>100</v>
      </c>
      <c r="H66" s="47">
        <v>0</v>
      </c>
      <c r="I66" s="47">
        <v>0</v>
      </c>
      <c r="J66" s="47">
        <v>0</v>
      </c>
      <c r="K66" s="47">
        <v>0</v>
      </c>
      <c r="L66" s="47">
        <v>0</v>
      </c>
      <c r="M66" s="47">
        <v>0</v>
      </c>
      <c r="N66" s="47">
        <v>0</v>
      </c>
      <c r="O66" s="47">
        <v>0</v>
      </c>
      <c r="P66" s="47">
        <v>0</v>
      </c>
      <c r="Q66" s="47">
        <v>0</v>
      </c>
      <c r="R66" s="47">
        <v>0</v>
      </c>
      <c r="S66" s="47">
        <v>1</v>
      </c>
      <c r="T66" s="48">
        <f t="shared" si="3"/>
        <v>1</v>
      </c>
    </row>
    <row r="67" spans="2:20" ht="16.5" customHeight="1">
      <c r="B67" s="196"/>
      <c r="C67" s="202">
        <v>8</v>
      </c>
      <c r="D67" s="207"/>
      <c r="E67" s="198"/>
      <c r="F67" s="95" t="s">
        <v>262</v>
      </c>
      <c r="G67" s="47">
        <v>60</v>
      </c>
      <c r="H67" s="47">
        <v>0</v>
      </c>
      <c r="I67" s="47">
        <v>0</v>
      </c>
      <c r="J67" s="47">
        <v>0</v>
      </c>
      <c r="K67" s="47">
        <v>0</v>
      </c>
      <c r="L67" s="47">
        <v>0</v>
      </c>
      <c r="M67" s="47">
        <v>0</v>
      </c>
      <c r="N67" s="47">
        <v>0</v>
      </c>
      <c r="O67" s="47">
        <v>0</v>
      </c>
      <c r="P67" s="47">
        <v>0</v>
      </c>
      <c r="Q67" s="47">
        <v>0</v>
      </c>
      <c r="R67" s="47">
        <v>0</v>
      </c>
      <c r="S67" s="47">
        <v>1</v>
      </c>
      <c r="T67" s="48">
        <f t="shared" si="3"/>
        <v>1</v>
      </c>
    </row>
    <row r="68" spans="2:20" ht="16.5" customHeight="1">
      <c r="B68" s="196"/>
      <c r="C68" s="202">
        <v>8</v>
      </c>
      <c r="D68" s="207"/>
      <c r="E68" s="198"/>
      <c r="F68" s="95" t="s">
        <v>263</v>
      </c>
      <c r="G68" s="47">
        <v>600</v>
      </c>
      <c r="H68" s="47">
        <v>0</v>
      </c>
      <c r="I68" s="47">
        <v>0</v>
      </c>
      <c r="J68" s="47">
        <v>0</v>
      </c>
      <c r="K68" s="47">
        <v>0</v>
      </c>
      <c r="L68" s="47">
        <v>0</v>
      </c>
      <c r="M68" s="47">
        <v>0</v>
      </c>
      <c r="N68" s="47">
        <v>0</v>
      </c>
      <c r="O68" s="47">
        <v>0</v>
      </c>
      <c r="P68" s="47">
        <v>0</v>
      </c>
      <c r="Q68" s="47">
        <v>0</v>
      </c>
      <c r="R68" s="47">
        <v>0</v>
      </c>
      <c r="S68" s="47">
        <v>1</v>
      </c>
      <c r="T68" s="48">
        <f t="shared" si="3"/>
        <v>1</v>
      </c>
    </row>
    <row r="69" spans="2:20" ht="16.5" customHeight="1">
      <c r="B69" s="196"/>
      <c r="C69" s="202">
        <v>8</v>
      </c>
      <c r="D69" s="207"/>
      <c r="E69" s="198"/>
      <c r="F69" s="95" t="s">
        <v>264</v>
      </c>
      <c r="G69" s="47">
        <v>3.5</v>
      </c>
      <c r="H69" s="47">
        <v>0</v>
      </c>
      <c r="I69" s="47">
        <v>0</v>
      </c>
      <c r="J69" s="47">
        <v>0</v>
      </c>
      <c r="K69" s="47">
        <v>0</v>
      </c>
      <c r="L69" s="47">
        <v>0</v>
      </c>
      <c r="M69" s="47">
        <v>0</v>
      </c>
      <c r="N69" s="47">
        <v>0</v>
      </c>
      <c r="O69" s="47">
        <v>0</v>
      </c>
      <c r="P69" s="47">
        <v>0</v>
      </c>
      <c r="Q69" s="47">
        <v>0</v>
      </c>
      <c r="R69" s="47">
        <v>0</v>
      </c>
      <c r="S69" s="47">
        <v>100</v>
      </c>
      <c r="T69" s="48">
        <f t="shared" si="3"/>
        <v>100</v>
      </c>
    </row>
    <row r="70" spans="2:20" ht="16.5" customHeight="1">
      <c r="B70" s="196"/>
      <c r="C70" s="202">
        <v>8</v>
      </c>
      <c r="D70" s="207"/>
      <c r="E70" s="198"/>
      <c r="F70" s="95" t="s">
        <v>750</v>
      </c>
      <c r="G70" s="47">
        <v>180</v>
      </c>
      <c r="H70" s="49">
        <v>1</v>
      </c>
      <c r="I70" s="49">
        <v>0</v>
      </c>
      <c r="J70" s="49">
        <v>0</v>
      </c>
      <c r="K70" s="49">
        <v>0</v>
      </c>
      <c r="L70" s="49">
        <v>0</v>
      </c>
      <c r="M70" s="49">
        <v>0</v>
      </c>
      <c r="N70" s="49">
        <v>0</v>
      </c>
      <c r="O70" s="49">
        <v>0</v>
      </c>
      <c r="P70" s="49">
        <v>0</v>
      </c>
      <c r="Q70" s="49">
        <v>0</v>
      </c>
      <c r="R70" s="49">
        <v>0</v>
      </c>
      <c r="S70" s="49">
        <v>0</v>
      </c>
      <c r="T70" s="48">
        <f t="shared" si="3"/>
        <v>1</v>
      </c>
    </row>
    <row r="71" spans="2:20" ht="16.5" customHeight="1">
      <c r="B71" s="196"/>
      <c r="C71" s="202">
        <v>8</v>
      </c>
      <c r="D71" s="207"/>
      <c r="E71" s="198" t="s">
        <v>265</v>
      </c>
      <c r="F71" s="94" t="s">
        <v>266</v>
      </c>
      <c r="G71" s="44">
        <v>2</v>
      </c>
      <c r="H71" s="46">
        <v>0</v>
      </c>
      <c r="I71" s="46">
        <v>0</v>
      </c>
      <c r="J71" s="42">
        <v>50</v>
      </c>
      <c r="K71" s="46">
        <v>0</v>
      </c>
      <c r="L71" s="46">
        <v>0</v>
      </c>
      <c r="M71" s="46">
        <v>0</v>
      </c>
      <c r="N71" s="46">
        <v>0</v>
      </c>
      <c r="O71" s="46">
        <v>0</v>
      </c>
      <c r="P71" s="46">
        <v>0</v>
      </c>
      <c r="Q71" s="46">
        <v>0</v>
      </c>
      <c r="R71" s="46">
        <v>0</v>
      </c>
      <c r="S71" s="46">
        <v>0</v>
      </c>
      <c r="T71" s="45">
        <f t="shared" si="3"/>
        <v>50</v>
      </c>
    </row>
    <row r="72" spans="2:20" ht="16.5" customHeight="1">
      <c r="B72" s="196"/>
      <c r="C72" s="202">
        <v>8</v>
      </c>
      <c r="D72" s="207"/>
      <c r="E72" s="198"/>
      <c r="F72" s="95" t="s">
        <v>267</v>
      </c>
      <c r="G72" s="71">
        <v>5</v>
      </c>
      <c r="H72" s="47">
        <v>0</v>
      </c>
      <c r="I72" s="47">
        <v>0</v>
      </c>
      <c r="J72" s="47">
        <v>0</v>
      </c>
      <c r="K72" s="47">
        <v>0</v>
      </c>
      <c r="L72" s="71">
        <v>100</v>
      </c>
      <c r="M72" s="47">
        <v>0</v>
      </c>
      <c r="N72" s="47">
        <v>0</v>
      </c>
      <c r="O72" s="47">
        <v>0</v>
      </c>
      <c r="P72" s="47">
        <v>0</v>
      </c>
      <c r="Q72" s="47">
        <v>0</v>
      </c>
      <c r="R72" s="47">
        <v>0</v>
      </c>
      <c r="S72" s="47">
        <v>0</v>
      </c>
      <c r="T72" s="48">
        <f>SUM(H72:S72)</f>
        <v>100</v>
      </c>
    </row>
    <row r="73" spans="2:20" ht="16.5" customHeight="1">
      <c r="B73" s="196"/>
      <c r="C73" s="202">
        <v>8</v>
      </c>
      <c r="D73" s="207"/>
      <c r="E73" s="198"/>
      <c r="F73" s="95" t="s">
        <v>268</v>
      </c>
      <c r="G73" s="47">
        <v>2</v>
      </c>
      <c r="H73" s="47">
        <v>0</v>
      </c>
      <c r="I73" s="47">
        <v>0</v>
      </c>
      <c r="J73" s="47">
        <v>0</v>
      </c>
      <c r="K73" s="47">
        <v>0</v>
      </c>
      <c r="L73" s="47">
        <v>0</v>
      </c>
      <c r="M73" s="47">
        <v>50</v>
      </c>
      <c r="N73" s="47">
        <v>0</v>
      </c>
      <c r="O73" s="47">
        <v>0</v>
      </c>
      <c r="P73" s="47">
        <v>0</v>
      </c>
      <c r="Q73" s="47">
        <v>0</v>
      </c>
      <c r="R73" s="47">
        <v>0</v>
      </c>
      <c r="S73" s="47">
        <v>0</v>
      </c>
      <c r="T73" s="48">
        <f>SUM(H73:S73)</f>
        <v>50</v>
      </c>
    </row>
    <row r="74" spans="2:20" ht="16.5" customHeight="1">
      <c r="B74" s="196"/>
      <c r="C74" s="202">
        <v>8</v>
      </c>
      <c r="D74" s="207"/>
      <c r="E74" s="198"/>
      <c r="F74" s="95" t="s">
        <v>269</v>
      </c>
      <c r="G74" s="46">
        <v>3</v>
      </c>
      <c r="H74" s="47">
        <v>0</v>
      </c>
      <c r="I74" s="47">
        <v>0</v>
      </c>
      <c r="J74" s="47">
        <v>0</v>
      </c>
      <c r="K74" s="47">
        <v>0</v>
      </c>
      <c r="L74" s="47">
        <v>0</v>
      </c>
      <c r="M74" s="46">
        <v>50</v>
      </c>
      <c r="N74" s="47">
        <v>0</v>
      </c>
      <c r="O74" s="47">
        <v>0</v>
      </c>
      <c r="P74" s="47">
        <v>0</v>
      </c>
      <c r="Q74" s="47">
        <v>0</v>
      </c>
      <c r="R74" s="47">
        <v>0</v>
      </c>
      <c r="S74" s="47">
        <v>0</v>
      </c>
      <c r="T74" s="48">
        <f t="shared" ref="T74" si="4">SUM(H74:S74)</f>
        <v>50</v>
      </c>
    </row>
    <row r="75" spans="2:20" ht="16.5" customHeight="1">
      <c r="B75" s="196"/>
      <c r="C75" s="202">
        <v>8</v>
      </c>
      <c r="D75" s="207"/>
      <c r="E75" s="198"/>
      <c r="F75" s="95" t="s">
        <v>270</v>
      </c>
      <c r="G75" s="46">
        <v>1</v>
      </c>
      <c r="H75" s="47">
        <v>0</v>
      </c>
      <c r="I75" s="47">
        <v>0</v>
      </c>
      <c r="J75" s="47">
        <v>0</v>
      </c>
      <c r="K75" s="47">
        <v>0</v>
      </c>
      <c r="L75" s="47">
        <v>0</v>
      </c>
      <c r="M75" s="47">
        <v>0</v>
      </c>
      <c r="N75" s="46">
        <v>97</v>
      </c>
      <c r="O75" s="47">
        <v>0</v>
      </c>
      <c r="P75" s="47">
        <v>0</v>
      </c>
      <c r="Q75" s="47">
        <v>0</v>
      </c>
      <c r="R75" s="47">
        <v>0</v>
      </c>
      <c r="S75" s="47">
        <v>0</v>
      </c>
      <c r="T75" s="48">
        <f t="shared" si="3"/>
        <v>97</v>
      </c>
    </row>
    <row r="76" spans="2:20" ht="16.5" customHeight="1">
      <c r="B76" s="196"/>
      <c r="C76" s="192">
        <v>8</v>
      </c>
      <c r="D76" s="189" t="s">
        <v>684</v>
      </c>
      <c r="E76" s="198" t="s">
        <v>225</v>
      </c>
      <c r="F76" s="94" t="s">
        <v>226</v>
      </c>
      <c r="G76" s="40">
        <v>4</v>
      </c>
      <c r="H76" s="44">
        <v>35</v>
      </c>
      <c r="I76" s="44">
        <v>10</v>
      </c>
      <c r="J76" s="44">
        <v>60</v>
      </c>
      <c r="K76" s="44">
        <v>50</v>
      </c>
      <c r="L76" s="44">
        <v>15</v>
      </c>
      <c r="M76" s="44">
        <v>20</v>
      </c>
      <c r="N76" s="44">
        <v>10</v>
      </c>
      <c r="O76" s="44">
        <v>10</v>
      </c>
      <c r="P76" s="44">
        <v>30</v>
      </c>
      <c r="Q76" s="44">
        <v>15</v>
      </c>
      <c r="R76" s="44">
        <v>0</v>
      </c>
      <c r="S76" s="44">
        <v>0</v>
      </c>
      <c r="T76" s="45">
        <f>SUM(H76:S76)</f>
        <v>255</v>
      </c>
    </row>
    <row r="77" spans="2:20" ht="16.5" customHeight="1">
      <c r="B77" s="196"/>
      <c r="C77" s="193"/>
      <c r="D77" s="190"/>
      <c r="E77" s="198"/>
      <c r="F77" s="95" t="s">
        <v>227</v>
      </c>
      <c r="G77" s="46">
        <v>6.5</v>
      </c>
      <c r="H77" s="47">
        <v>35</v>
      </c>
      <c r="I77" s="47">
        <v>10</v>
      </c>
      <c r="J77" s="47">
        <v>60</v>
      </c>
      <c r="K77" s="47">
        <v>50</v>
      </c>
      <c r="L77" s="47">
        <v>15</v>
      </c>
      <c r="M77" s="47">
        <v>20</v>
      </c>
      <c r="N77" s="47">
        <v>10</v>
      </c>
      <c r="O77" s="47">
        <v>10</v>
      </c>
      <c r="P77" s="47">
        <v>30</v>
      </c>
      <c r="Q77" s="47">
        <v>15</v>
      </c>
      <c r="R77" s="47">
        <v>0</v>
      </c>
      <c r="S77" s="47">
        <v>0</v>
      </c>
      <c r="T77" s="48">
        <f t="shared" ref="T77:T107" si="5">SUM(H77:S77)</f>
        <v>255</v>
      </c>
    </row>
    <row r="78" spans="2:20" ht="16.5" customHeight="1">
      <c r="B78" s="196"/>
      <c r="C78" s="193"/>
      <c r="D78" s="190"/>
      <c r="E78" s="198"/>
      <c r="F78" s="95" t="s">
        <v>724</v>
      </c>
      <c r="G78" s="47">
        <v>0.5</v>
      </c>
      <c r="H78" s="47">
        <v>10</v>
      </c>
      <c r="I78" s="47">
        <v>650</v>
      </c>
      <c r="J78" s="47">
        <v>80</v>
      </c>
      <c r="K78" s="47">
        <v>80</v>
      </c>
      <c r="L78" s="47">
        <v>70</v>
      </c>
      <c r="M78" s="47">
        <v>60</v>
      </c>
      <c r="N78" s="47">
        <v>10</v>
      </c>
      <c r="O78" s="47">
        <v>0</v>
      </c>
      <c r="P78" s="47">
        <v>10</v>
      </c>
      <c r="Q78" s="47">
        <v>15</v>
      </c>
      <c r="R78" s="47">
        <v>0</v>
      </c>
      <c r="S78" s="47">
        <v>0</v>
      </c>
      <c r="T78" s="48">
        <f>SUM(H78:S78)</f>
        <v>985</v>
      </c>
    </row>
    <row r="79" spans="2:20" ht="16.5" customHeight="1">
      <c r="B79" s="196"/>
      <c r="C79" s="193"/>
      <c r="D79" s="190"/>
      <c r="E79" s="198"/>
      <c r="F79" s="95" t="s">
        <v>228</v>
      </c>
      <c r="G79" s="46">
        <v>1.5</v>
      </c>
      <c r="H79" s="46">
        <v>2</v>
      </c>
      <c r="I79" s="46">
        <v>2</v>
      </c>
      <c r="J79" s="46">
        <v>2</v>
      </c>
      <c r="K79" s="46">
        <v>2</v>
      </c>
      <c r="L79" s="46">
        <v>2</v>
      </c>
      <c r="M79" s="46">
        <v>2</v>
      </c>
      <c r="N79" s="46">
        <v>2</v>
      </c>
      <c r="O79" s="46">
        <v>2</v>
      </c>
      <c r="P79" s="46">
        <v>2</v>
      </c>
      <c r="Q79" s="46">
        <v>2</v>
      </c>
      <c r="R79" s="46">
        <v>0</v>
      </c>
      <c r="S79" s="46">
        <v>0</v>
      </c>
      <c r="T79" s="48">
        <f t="shared" si="5"/>
        <v>20</v>
      </c>
    </row>
    <row r="80" spans="2:20" ht="16.5" customHeight="1">
      <c r="B80" s="196"/>
      <c r="C80" s="193"/>
      <c r="D80" s="190"/>
      <c r="E80" s="198"/>
      <c r="F80" s="95" t="s">
        <v>229</v>
      </c>
      <c r="G80" s="47">
        <v>8</v>
      </c>
      <c r="H80" s="47">
        <v>1</v>
      </c>
      <c r="I80" s="47">
        <v>0</v>
      </c>
      <c r="J80" s="47">
        <v>1</v>
      </c>
      <c r="K80" s="47">
        <v>0</v>
      </c>
      <c r="L80" s="47">
        <v>1</v>
      </c>
      <c r="M80" s="47">
        <v>0</v>
      </c>
      <c r="N80" s="47">
        <v>1</v>
      </c>
      <c r="O80" s="47">
        <v>0</v>
      </c>
      <c r="P80" s="47">
        <v>1</v>
      </c>
      <c r="Q80" s="47">
        <v>0</v>
      </c>
      <c r="R80" s="47">
        <v>0</v>
      </c>
      <c r="S80" s="47">
        <v>0</v>
      </c>
      <c r="T80" s="48">
        <f t="shared" si="5"/>
        <v>5</v>
      </c>
    </row>
    <row r="81" spans="2:20" ht="16.5" customHeight="1">
      <c r="B81" s="196"/>
      <c r="C81" s="193"/>
      <c r="D81" s="190"/>
      <c r="E81" s="198"/>
      <c r="F81" s="95" t="s">
        <v>230</v>
      </c>
      <c r="G81" s="47">
        <v>15</v>
      </c>
      <c r="H81" s="47">
        <v>6</v>
      </c>
      <c r="I81" s="47">
        <v>2</v>
      </c>
      <c r="J81" s="47">
        <v>10</v>
      </c>
      <c r="K81" s="47">
        <v>8</v>
      </c>
      <c r="L81" s="47">
        <v>3</v>
      </c>
      <c r="M81" s="47">
        <v>2</v>
      </c>
      <c r="N81" s="47">
        <v>2</v>
      </c>
      <c r="O81" s="47">
        <v>2</v>
      </c>
      <c r="P81" s="47">
        <v>5</v>
      </c>
      <c r="Q81" s="47">
        <v>2</v>
      </c>
      <c r="R81" s="47">
        <v>0</v>
      </c>
      <c r="S81" s="47">
        <v>0</v>
      </c>
      <c r="T81" s="48">
        <f t="shared" si="5"/>
        <v>42</v>
      </c>
    </row>
    <row r="82" spans="2:20" ht="16.5" customHeight="1">
      <c r="B82" s="196"/>
      <c r="C82" s="193"/>
      <c r="D82" s="190"/>
      <c r="E82" s="198"/>
      <c r="F82" s="95" t="s">
        <v>231</v>
      </c>
      <c r="G82" s="47">
        <v>15</v>
      </c>
      <c r="H82" s="47">
        <v>1</v>
      </c>
      <c r="I82" s="47">
        <v>1</v>
      </c>
      <c r="J82" s="47">
        <v>1</v>
      </c>
      <c r="K82" s="47">
        <v>1</v>
      </c>
      <c r="L82" s="47">
        <v>1</v>
      </c>
      <c r="M82" s="47">
        <v>1</v>
      </c>
      <c r="N82" s="47">
        <v>1</v>
      </c>
      <c r="O82" s="47">
        <v>1</v>
      </c>
      <c r="P82" s="47">
        <v>1</v>
      </c>
      <c r="Q82" s="47">
        <v>1</v>
      </c>
      <c r="R82" s="47">
        <v>0</v>
      </c>
      <c r="S82" s="47">
        <v>0</v>
      </c>
      <c r="T82" s="48">
        <f t="shared" si="5"/>
        <v>10</v>
      </c>
    </row>
    <row r="83" spans="2:20" ht="16.5" customHeight="1">
      <c r="B83" s="196"/>
      <c r="C83" s="193"/>
      <c r="D83" s="190"/>
      <c r="E83" s="198"/>
      <c r="F83" s="95" t="s">
        <v>232</v>
      </c>
      <c r="G83" s="47">
        <v>4.5</v>
      </c>
      <c r="H83" s="47">
        <v>35</v>
      </c>
      <c r="I83" s="47">
        <v>10</v>
      </c>
      <c r="J83" s="47">
        <v>60</v>
      </c>
      <c r="K83" s="47">
        <v>50</v>
      </c>
      <c r="L83" s="47">
        <v>15</v>
      </c>
      <c r="M83" s="47">
        <v>20</v>
      </c>
      <c r="N83" s="47">
        <v>10</v>
      </c>
      <c r="O83" s="47">
        <v>10</v>
      </c>
      <c r="P83" s="47">
        <v>30</v>
      </c>
      <c r="Q83" s="47">
        <v>15</v>
      </c>
      <c r="R83" s="47">
        <v>0</v>
      </c>
      <c r="S83" s="47">
        <v>0</v>
      </c>
      <c r="T83" s="48">
        <f t="shared" si="5"/>
        <v>255</v>
      </c>
    </row>
    <row r="84" spans="2:20" ht="16.5" customHeight="1">
      <c r="B84" s="196"/>
      <c r="C84" s="193"/>
      <c r="D84" s="190"/>
      <c r="E84" s="198"/>
      <c r="F84" s="95" t="s">
        <v>778</v>
      </c>
      <c r="G84" s="47">
        <v>8</v>
      </c>
      <c r="H84" s="47">
        <v>8</v>
      </c>
      <c r="I84" s="47">
        <v>5</v>
      </c>
      <c r="J84" s="47">
        <v>12</v>
      </c>
      <c r="K84" s="47">
        <v>12</v>
      </c>
      <c r="L84" s="47">
        <v>3</v>
      </c>
      <c r="M84" s="47">
        <v>5</v>
      </c>
      <c r="N84" s="47">
        <v>3</v>
      </c>
      <c r="O84" s="47">
        <v>3</v>
      </c>
      <c r="P84" s="47">
        <v>6</v>
      </c>
      <c r="Q84" s="47">
        <v>5</v>
      </c>
      <c r="R84" s="47">
        <v>0</v>
      </c>
      <c r="S84" s="47">
        <v>0</v>
      </c>
      <c r="T84" s="48">
        <f t="shared" si="5"/>
        <v>62</v>
      </c>
    </row>
    <row r="85" spans="2:20">
      <c r="B85" s="196"/>
      <c r="C85" s="193"/>
      <c r="D85" s="190"/>
      <c r="E85" s="198"/>
      <c r="F85" s="95" t="s">
        <v>751</v>
      </c>
      <c r="G85" s="47">
        <v>15</v>
      </c>
      <c r="H85" s="47">
        <v>1</v>
      </c>
      <c r="I85" s="47">
        <v>1</v>
      </c>
      <c r="J85" s="47">
        <v>1</v>
      </c>
      <c r="K85" s="47">
        <v>1</v>
      </c>
      <c r="L85" s="47">
        <v>1</v>
      </c>
      <c r="M85" s="47">
        <v>1</v>
      </c>
      <c r="N85" s="47">
        <v>1</v>
      </c>
      <c r="O85" s="47">
        <v>1</v>
      </c>
      <c r="P85" s="47">
        <v>1</v>
      </c>
      <c r="Q85" s="47">
        <v>1</v>
      </c>
      <c r="R85" s="47">
        <v>1</v>
      </c>
      <c r="S85" s="47">
        <v>1</v>
      </c>
      <c r="T85" s="48">
        <f t="shared" si="5"/>
        <v>12</v>
      </c>
    </row>
    <row r="86" spans="2:20" ht="16.5" customHeight="1">
      <c r="B86" s="196"/>
      <c r="C86" s="193"/>
      <c r="D86" s="190"/>
      <c r="E86" s="198"/>
      <c r="F86" s="95" t="s">
        <v>233</v>
      </c>
      <c r="G86" s="47">
        <v>3.5</v>
      </c>
      <c r="H86" s="47">
        <v>35</v>
      </c>
      <c r="I86" s="47">
        <v>10</v>
      </c>
      <c r="J86" s="47">
        <v>60</v>
      </c>
      <c r="K86" s="47">
        <v>50</v>
      </c>
      <c r="L86" s="47">
        <v>15</v>
      </c>
      <c r="M86" s="47">
        <v>20</v>
      </c>
      <c r="N86" s="47">
        <v>10</v>
      </c>
      <c r="O86" s="47">
        <v>10</v>
      </c>
      <c r="P86" s="47">
        <v>30</v>
      </c>
      <c r="Q86" s="47">
        <v>15</v>
      </c>
      <c r="R86" s="47">
        <v>0</v>
      </c>
      <c r="S86" s="47">
        <v>0</v>
      </c>
      <c r="T86" s="48">
        <f t="shared" si="5"/>
        <v>255</v>
      </c>
    </row>
    <row r="87" spans="2:20" ht="16.5" customHeight="1">
      <c r="B87" s="196"/>
      <c r="C87" s="193"/>
      <c r="D87" s="190"/>
      <c r="E87" s="198"/>
      <c r="F87" s="95" t="s">
        <v>234</v>
      </c>
      <c r="G87" s="47">
        <v>13</v>
      </c>
      <c r="H87" s="47">
        <v>1</v>
      </c>
      <c r="I87" s="47">
        <v>1</v>
      </c>
      <c r="J87" s="47">
        <v>1</v>
      </c>
      <c r="K87" s="47">
        <v>1</v>
      </c>
      <c r="L87" s="47">
        <v>1</v>
      </c>
      <c r="M87" s="47">
        <v>1</v>
      </c>
      <c r="N87" s="47">
        <v>1</v>
      </c>
      <c r="O87" s="47">
        <v>1</v>
      </c>
      <c r="P87" s="47">
        <v>1</v>
      </c>
      <c r="Q87" s="47">
        <v>1</v>
      </c>
      <c r="R87" s="47">
        <v>1</v>
      </c>
      <c r="S87" s="47">
        <v>1</v>
      </c>
      <c r="T87" s="48">
        <f t="shared" si="5"/>
        <v>12</v>
      </c>
    </row>
    <row r="88" spans="2:20" ht="16.5" customHeight="1">
      <c r="B88" s="196"/>
      <c r="C88" s="193"/>
      <c r="D88" s="190"/>
      <c r="E88" s="198" t="s">
        <v>235</v>
      </c>
      <c r="F88" s="94" t="s">
        <v>729</v>
      </c>
      <c r="G88" s="40">
        <v>6</v>
      </c>
      <c r="H88" s="44">
        <v>15</v>
      </c>
      <c r="I88" s="44">
        <v>10</v>
      </c>
      <c r="J88" s="44">
        <v>10</v>
      </c>
      <c r="K88" s="44">
        <v>8</v>
      </c>
      <c r="L88" s="44">
        <v>8</v>
      </c>
      <c r="M88" s="44">
        <v>15</v>
      </c>
      <c r="N88" s="44">
        <v>15</v>
      </c>
      <c r="O88" s="44">
        <v>15</v>
      </c>
      <c r="P88" s="44">
        <v>8</v>
      </c>
      <c r="Q88" s="44">
        <v>5</v>
      </c>
      <c r="R88" s="44">
        <v>0</v>
      </c>
      <c r="S88" s="44">
        <v>0</v>
      </c>
      <c r="T88" s="45">
        <f t="shared" si="5"/>
        <v>109</v>
      </c>
    </row>
    <row r="89" spans="2:20" ht="16.5" customHeight="1">
      <c r="B89" s="196"/>
      <c r="C89" s="193"/>
      <c r="D89" s="190"/>
      <c r="E89" s="198"/>
      <c r="F89" s="95" t="s">
        <v>227</v>
      </c>
      <c r="G89" s="46">
        <v>7</v>
      </c>
      <c r="H89" s="47">
        <v>15</v>
      </c>
      <c r="I89" s="47">
        <v>10</v>
      </c>
      <c r="J89" s="47">
        <v>10</v>
      </c>
      <c r="K89" s="47">
        <v>8</v>
      </c>
      <c r="L89" s="47">
        <v>8</v>
      </c>
      <c r="M89" s="47">
        <v>15</v>
      </c>
      <c r="N89" s="47">
        <v>15</v>
      </c>
      <c r="O89" s="47">
        <v>15</v>
      </c>
      <c r="P89" s="47">
        <v>8</v>
      </c>
      <c r="Q89" s="47">
        <v>5</v>
      </c>
      <c r="R89" s="47">
        <v>0</v>
      </c>
      <c r="S89" s="47">
        <v>0</v>
      </c>
      <c r="T89" s="48">
        <f t="shared" si="5"/>
        <v>109</v>
      </c>
    </row>
    <row r="90" spans="2:20" ht="16.5" customHeight="1">
      <c r="B90" s="196"/>
      <c r="C90" s="193"/>
      <c r="D90" s="190"/>
      <c r="E90" s="198"/>
      <c r="F90" s="95" t="s">
        <v>724</v>
      </c>
      <c r="G90" s="47">
        <v>8</v>
      </c>
      <c r="H90" s="47">
        <v>1</v>
      </c>
      <c r="I90" s="47">
        <v>0</v>
      </c>
      <c r="J90" s="47">
        <v>1</v>
      </c>
      <c r="K90" s="47">
        <v>0</v>
      </c>
      <c r="L90" s="47">
        <v>1</v>
      </c>
      <c r="M90" s="47">
        <v>0</v>
      </c>
      <c r="N90" s="47">
        <v>1</v>
      </c>
      <c r="O90" s="47">
        <v>0</v>
      </c>
      <c r="P90" s="47">
        <v>1</v>
      </c>
      <c r="Q90" s="47">
        <v>0</v>
      </c>
      <c r="R90" s="47">
        <v>0</v>
      </c>
      <c r="S90" s="47">
        <v>0</v>
      </c>
      <c r="T90" s="48">
        <f t="shared" ref="T90" si="6">SUM(H90:S90)</f>
        <v>5</v>
      </c>
    </row>
    <row r="91" spans="2:20" ht="16.5" customHeight="1">
      <c r="B91" s="196"/>
      <c r="C91" s="193"/>
      <c r="D91" s="190"/>
      <c r="E91" s="198"/>
      <c r="F91" s="95" t="s">
        <v>228</v>
      </c>
      <c r="G91" s="46">
        <v>1.5</v>
      </c>
      <c r="H91" s="46">
        <v>4</v>
      </c>
      <c r="I91" s="46">
        <v>3</v>
      </c>
      <c r="J91" s="46">
        <v>3</v>
      </c>
      <c r="K91" s="46">
        <v>2</v>
      </c>
      <c r="L91" s="46">
        <v>2</v>
      </c>
      <c r="M91" s="46">
        <v>4</v>
      </c>
      <c r="N91" s="46">
        <v>4</v>
      </c>
      <c r="O91" s="46">
        <v>4</v>
      </c>
      <c r="P91" s="46">
        <v>2</v>
      </c>
      <c r="Q91" s="46">
        <v>1</v>
      </c>
      <c r="R91" s="46">
        <v>0</v>
      </c>
      <c r="S91" s="46">
        <v>0</v>
      </c>
      <c r="T91" s="48">
        <f t="shared" si="5"/>
        <v>29</v>
      </c>
    </row>
    <row r="92" spans="2:20" ht="16.5" customHeight="1">
      <c r="B92" s="196"/>
      <c r="C92" s="193"/>
      <c r="D92" s="190"/>
      <c r="E92" s="198"/>
      <c r="F92" s="95" t="s">
        <v>229</v>
      </c>
      <c r="G92" s="47">
        <v>8</v>
      </c>
      <c r="H92" s="47">
        <v>14</v>
      </c>
      <c r="I92" s="47">
        <v>9</v>
      </c>
      <c r="J92" s="47">
        <v>9</v>
      </c>
      <c r="K92" s="47">
        <v>7</v>
      </c>
      <c r="L92" s="47">
        <v>7</v>
      </c>
      <c r="M92" s="47">
        <v>14</v>
      </c>
      <c r="N92" s="47">
        <v>14</v>
      </c>
      <c r="O92" s="47">
        <v>14</v>
      </c>
      <c r="P92" s="47">
        <v>7</v>
      </c>
      <c r="Q92" s="47">
        <v>4</v>
      </c>
      <c r="R92" s="47">
        <v>0</v>
      </c>
      <c r="S92" s="47">
        <v>0</v>
      </c>
      <c r="T92" s="48">
        <f t="shared" si="5"/>
        <v>99</v>
      </c>
    </row>
    <row r="93" spans="2:20" ht="16.5" customHeight="1">
      <c r="B93" s="196"/>
      <c r="C93" s="193"/>
      <c r="D93" s="190"/>
      <c r="E93" s="198"/>
      <c r="F93" s="95" t="s">
        <v>727</v>
      </c>
      <c r="G93" s="47">
        <v>30.5</v>
      </c>
      <c r="H93" s="47">
        <v>5</v>
      </c>
      <c r="I93" s="47">
        <v>3</v>
      </c>
      <c r="J93" s="47">
        <v>3</v>
      </c>
      <c r="K93" s="47">
        <v>2</v>
      </c>
      <c r="L93" s="47">
        <v>2</v>
      </c>
      <c r="M93" s="47">
        <v>5</v>
      </c>
      <c r="N93" s="47">
        <v>5</v>
      </c>
      <c r="O93" s="47">
        <v>5</v>
      </c>
      <c r="P93" s="47">
        <v>3</v>
      </c>
      <c r="Q93" s="47">
        <v>1</v>
      </c>
      <c r="R93" s="47">
        <v>0</v>
      </c>
      <c r="S93" s="47">
        <v>0</v>
      </c>
      <c r="T93" s="48">
        <f t="shared" si="5"/>
        <v>34</v>
      </c>
    </row>
    <row r="94" spans="2:20" ht="16.5" customHeight="1">
      <c r="B94" s="196"/>
      <c r="C94" s="193"/>
      <c r="D94" s="190"/>
      <c r="E94" s="198"/>
      <c r="F94" s="95" t="s">
        <v>231</v>
      </c>
      <c r="G94" s="47">
        <v>11</v>
      </c>
      <c r="H94" s="47">
        <v>5</v>
      </c>
      <c r="I94" s="47">
        <v>3</v>
      </c>
      <c r="J94" s="47">
        <v>3</v>
      </c>
      <c r="K94" s="47">
        <v>2</v>
      </c>
      <c r="L94" s="47">
        <v>2</v>
      </c>
      <c r="M94" s="47">
        <v>5</v>
      </c>
      <c r="N94" s="47">
        <v>5</v>
      </c>
      <c r="O94" s="47">
        <v>5</v>
      </c>
      <c r="P94" s="47">
        <v>3</v>
      </c>
      <c r="Q94" s="47">
        <v>1</v>
      </c>
      <c r="R94" s="47">
        <v>0</v>
      </c>
      <c r="S94" s="47">
        <v>0</v>
      </c>
      <c r="T94" s="48">
        <f t="shared" si="5"/>
        <v>34</v>
      </c>
    </row>
    <row r="95" spans="2:20" ht="16.5" customHeight="1">
      <c r="B95" s="196"/>
      <c r="C95" s="193"/>
      <c r="D95" s="190"/>
      <c r="E95" s="198"/>
      <c r="F95" s="95" t="s">
        <v>232</v>
      </c>
      <c r="G95" s="47">
        <v>15</v>
      </c>
      <c r="H95" s="47">
        <v>5</v>
      </c>
      <c r="I95" s="47">
        <v>3</v>
      </c>
      <c r="J95" s="47">
        <v>3</v>
      </c>
      <c r="K95" s="47">
        <v>2</v>
      </c>
      <c r="L95" s="47">
        <v>2</v>
      </c>
      <c r="M95" s="47">
        <v>5</v>
      </c>
      <c r="N95" s="47">
        <v>5</v>
      </c>
      <c r="O95" s="47">
        <v>5</v>
      </c>
      <c r="P95" s="47">
        <v>3</v>
      </c>
      <c r="Q95" s="47">
        <v>1</v>
      </c>
      <c r="R95" s="47">
        <v>0</v>
      </c>
      <c r="S95" s="47">
        <v>0</v>
      </c>
      <c r="T95" s="48">
        <f t="shared" si="5"/>
        <v>34</v>
      </c>
    </row>
    <row r="96" spans="2:20" ht="16.5" customHeight="1">
      <c r="B96" s="196"/>
      <c r="C96" s="193"/>
      <c r="D96" s="190"/>
      <c r="E96" s="198"/>
      <c r="F96" s="95" t="s">
        <v>779</v>
      </c>
      <c r="G96" s="47">
        <v>10.5</v>
      </c>
      <c r="H96" s="47">
        <v>15</v>
      </c>
      <c r="I96" s="47">
        <v>10</v>
      </c>
      <c r="J96" s="47">
        <v>10</v>
      </c>
      <c r="K96" s="47">
        <v>8</v>
      </c>
      <c r="L96" s="47">
        <v>8</v>
      </c>
      <c r="M96" s="47">
        <v>15</v>
      </c>
      <c r="N96" s="47">
        <v>15</v>
      </c>
      <c r="O96" s="47">
        <v>15</v>
      </c>
      <c r="P96" s="47">
        <v>8</v>
      </c>
      <c r="Q96" s="47">
        <v>5</v>
      </c>
      <c r="R96" s="47">
        <v>0</v>
      </c>
      <c r="S96" s="47">
        <v>0</v>
      </c>
      <c r="T96" s="48">
        <f t="shared" si="5"/>
        <v>109</v>
      </c>
    </row>
    <row r="97" spans="2:20">
      <c r="B97" s="196"/>
      <c r="C97" s="193"/>
      <c r="D97" s="190"/>
      <c r="E97" s="198"/>
      <c r="F97" s="95" t="s">
        <v>752</v>
      </c>
      <c r="G97" s="47">
        <v>15</v>
      </c>
      <c r="H97" s="47">
        <v>5</v>
      </c>
      <c r="I97" s="47">
        <v>3</v>
      </c>
      <c r="J97" s="47">
        <v>3</v>
      </c>
      <c r="K97" s="47">
        <v>2</v>
      </c>
      <c r="L97" s="47">
        <v>2</v>
      </c>
      <c r="M97" s="47">
        <v>5</v>
      </c>
      <c r="N97" s="47">
        <v>5</v>
      </c>
      <c r="O97" s="47">
        <v>5</v>
      </c>
      <c r="P97" s="47">
        <v>3</v>
      </c>
      <c r="Q97" s="47">
        <v>1</v>
      </c>
      <c r="R97" s="47">
        <v>0</v>
      </c>
      <c r="S97" s="47">
        <v>0</v>
      </c>
      <c r="T97" s="48">
        <f t="shared" si="5"/>
        <v>34</v>
      </c>
    </row>
    <row r="98" spans="2:20" ht="16.5" customHeight="1">
      <c r="B98" s="196"/>
      <c r="C98" s="193"/>
      <c r="D98" s="190"/>
      <c r="E98" s="198"/>
      <c r="F98" s="95" t="s">
        <v>233</v>
      </c>
      <c r="G98" s="47">
        <v>12.5</v>
      </c>
      <c r="H98" s="47">
        <v>5</v>
      </c>
      <c r="I98" s="47">
        <v>3</v>
      </c>
      <c r="J98" s="47">
        <v>3</v>
      </c>
      <c r="K98" s="47">
        <v>2</v>
      </c>
      <c r="L98" s="47">
        <v>2</v>
      </c>
      <c r="M98" s="47">
        <v>5</v>
      </c>
      <c r="N98" s="47">
        <v>5</v>
      </c>
      <c r="O98" s="47">
        <v>5</v>
      </c>
      <c r="P98" s="47">
        <v>3</v>
      </c>
      <c r="Q98" s="47">
        <v>1</v>
      </c>
      <c r="R98" s="47">
        <v>0</v>
      </c>
      <c r="S98" s="47">
        <v>0</v>
      </c>
      <c r="T98" s="48">
        <f t="shared" si="5"/>
        <v>34</v>
      </c>
    </row>
    <row r="99" spans="2:20" ht="16.5" customHeight="1">
      <c r="B99" s="196"/>
      <c r="C99" s="193"/>
      <c r="D99" s="190"/>
      <c r="E99" s="198"/>
      <c r="F99" s="102" t="s">
        <v>234</v>
      </c>
      <c r="G99" s="47">
        <v>13</v>
      </c>
      <c r="H99" s="47">
        <v>15</v>
      </c>
      <c r="I99" s="47">
        <v>10</v>
      </c>
      <c r="J99" s="47">
        <v>10</v>
      </c>
      <c r="K99" s="47">
        <v>8</v>
      </c>
      <c r="L99" s="47">
        <v>8</v>
      </c>
      <c r="M99" s="47">
        <v>15</v>
      </c>
      <c r="N99" s="47">
        <v>15</v>
      </c>
      <c r="O99" s="47">
        <v>15</v>
      </c>
      <c r="P99" s="47">
        <v>8</v>
      </c>
      <c r="Q99" s="47">
        <v>5</v>
      </c>
      <c r="R99" s="47">
        <v>0</v>
      </c>
      <c r="S99" s="47">
        <v>0</v>
      </c>
      <c r="T99" s="48">
        <f t="shared" si="5"/>
        <v>109</v>
      </c>
    </row>
    <row r="100" spans="2:20" ht="16.5" customHeight="1">
      <c r="B100" s="196"/>
      <c r="C100" s="193"/>
      <c r="D100" s="190"/>
      <c r="E100" s="198" t="s">
        <v>236</v>
      </c>
      <c r="F100" s="94" t="s">
        <v>780</v>
      </c>
      <c r="G100" s="40">
        <v>18</v>
      </c>
      <c r="H100" s="40">
        <v>1</v>
      </c>
      <c r="I100" s="40">
        <v>1</v>
      </c>
      <c r="J100" s="40">
        <v>1</v>
      </c>
      <c r="K100" s="40">
        <v>1</v>
      </c>
      <c r="L100" s="40">
        <v>1</v>
      </c>
      <c r="M100" s="40">
        <v>1</v>
      </c>
      <c r="N100" s="40">
        <v>1</v>
      </c>
      <c r="O100" s="40">
        <v>1</v>
      </c>
      <c r="P100" s="40">
        <v>1</v>
      </c>
      <c r="Q100" s="40">
        <v>1</v>
      </c>
      <c r="R100" s="40">
        <v>0</v>
      </c>
      <c r="S100" s="40">
        <v>0</v>
      </c>
      <c r="T100" s="45">
        <f t="shared" si="5"/>
        <v>10</v>
      </c>
    </row>
    <row r="101" spans="2:20">
      <c r="B101" s="196"/>
      <c r="C101" s="193"/>
      <c r="D101" s="190"/>
      <c r="E101" s="198"/>
      <c r="F101" s="95" t="s">
        <v>752</v>
      </c>
      <c r="G101" s="47">
        <v>15</v>
      </c>
      <c r="H101" s="47">
        <v>1</v>
      </c>
      <c r="I101" s="47">
        <v>1</v>
      </c>
      <c r="J101" s="47">
        <v>1</v>
      </c>
      <c r="K101" s="47">
        <v>1</v>
      </c>
      <c r="L101" s="47">
        <v>1</v>
      </c>
      <c r="M101" s="47">
        <v>1</v>
      </c>
      <c r="N101" s="47">
        <v>1</v>
      </c>
      <c r="O101" s="47">
        <v>1</v>
      </c>
      <c r="P101" s="47">
        <v>1</v>
      </c>
      <c r="Q101" s="47">
        <v>1</v>
      </c>
      <c r="R101" s="47">
        <v>0</v>
      </c>
      <c r="S101" s="47">
        <v>0</v>
      </c>
      <c r="T101" s="48">
        <f t="shared" si="5"/>
        <v>10</v>
      </c>
    </row>
    <row r="102" spans="2:20" ht="16.5" customHeight="1">
      <c r="B102" s="196"/>
      <c r="C102" s="193"/>
      <c r="D102" s="190"/>
      <c r="E102" s="198" t="s">
        <v>237</v>
      </c>
      <c r="F102" s="94" t="s">
        <v>729</v>
      </c>
      <c r="G102" s="40">
        <v>2</v>
      </c>
      <c r="H102" s="40">
        <v>3</v>
      </c>
      <c r="I102" s="40">
        <v>3</v>
      </c>
      <c r="J102" s="40">
        <v>3</v>
      </c>
      <c r="K102" s="40">
        <v>3</v>
      </c>
      <c r="L102" s="40">
        <v>3</v>
      </c>
      <c r="M102" s="40">
        <v>3</v>
      </c>
      <c r="N102" s="40">
        <v>4</v>
      </c>
      <c r="O102" s="40">
        <v>4</v>
      </c>
      <c r="P102" s="40">
        <v>4</v>
      </c>
      <c r="Q102" s="40">
        <v>4</v>
      </c>
      <c r="R102" s="40">
        <v>0</v>
      </c>
      <c r="S102" s="40">
        <v>0</v>
      </c>
      <c r="T102" s="45">
        <f t="shared" si="5"/>
        <v>34</v>
      </c>
    </row>
    <row r="103" spans="2:20" ht="16.5" customHeight="1">
      <c r="B103" s="196"/>
      <c r="C103" s="193"/>
      <c r="D103" s="190"/>
      <c r="E103" s="198"/>
      <c r="F103" s="95" t="s">
        <v>227</v>
      </c>
      <c r="G103" s="46">
        <v>3.5</v>
      </c>
      <c r="H103" s="46">
        <v>3</v>
      </c>
      <c r="I103" s="46">
        <v>3</v>
      </c>
      <c r="J103" s="46">
        <v>3</v>
      </c>
      <c r="K103" s="46">
        <v>3</v>
      </c>
      <c r="L103" s="46">
        <v>3</v>
      </c>
      <c r="M103" s="46">
        <v>3</v>
      </c>
      <c r="N103" s="46">
        <v>4</v>
      </c>
      <c r="O103" s="46">
        <v>4</v>
      </c>
      <c r="P103" s="46">
        <v>4</v>
      </c>
      <c r="Q103" s="46">
        <v>4</v>
      </c>
      <c r="R103" s="46">
        <v>0</v>
      </c>
      <c r="S103" s="46">
        <v>0</v>
      </c>
      <c r="T103" s="48">
        <f t="shared" si="5"/>
        <v>34</v>
      </c>
    </row>
    <row r="104" spans="2:20" ht="16.5" customHeight="1">
      <c r="B104" s="196"/>
      <c r="C104" s="193"/>
      <c r="D104" s="190"/>
      <c r="E104" s="198"/>
      <c r="F104" s="95" t="s">
        <v>228</v>
      </c>
      <c r="G104" s="47">
        <v>1.5</v>
      </c>
      <c r="H104" s="47">
        <v>1</v>
      </c>
      <c r="I104" s="47">
        <v>1</v>
      </c>
      <c r="J104" s="47">
        <v>1</v>
      </c>
      <c r="K104" s="47">
        <v>1</v>
      </c>
      <c r="L104" s="47">
        <v>1</v>
      </c>
      <c r="M104" s="47">
        <v>1</v>
      </c>
      <c r="N104" s="47">
        <v>1</v>
      </c>
      <c r="O104" s="47">
        <v>1</v>
      </c>
      <c r="P104" s="47">
        <v>1</v>
      </c>
      <c r="Q104" s="47">
        <v>1</v>
      </c>
      <c r="R104" s="46">
        <v>0</v>
      </c>
      <c r="S104" s="46">
        <v>0</v>
      </c>
      <c r="T104" s="48">
        <f t="shared" si="5"/>
        <v>10</v>
      </c>
    </row>
    <row r="105" spans="2:20" ht="16.5" customHeight="1">
      <c r="B105" s="196"/>
      <c r="C105" s="193"/>
      <c r="D105" s="190"/>
      <c r="E105" s="198"/>
      <c r="F105" s="95" t="s">
        <v>779</v>
      </c>
      <c r="G105" s="47">
        <v>5</v>
      </c>
      <c r="H105" s="47">
        <v>3</v>
      </c>
      <c r="I105" s="47">
        <v>3</v>
      </c>
      <c r="J105" s="47">
        <v>3</v>
      </c>
      <c r="K105" s="47">
        <v>3</v>
      </c>
      <c r="L105" s="47">
        <v>3</v>
      </c>
      <c r="M105" s="47">
        <v>3</v>
      </c>
      <c r="N105" s="47">
        <v>4</v>
      </c>
      <c r="O105" s="47">
        <v>4</v>
      </c>
      <c r="P105" s="47">
        <v>4</v>
      </c>
      <c r="Q105" s="47">
        <v>4</v>
      </c>
      <c r="R105" s="47">
        <v>0</v>
      </c>
      <c r="S105" s="47">
        <v>0</v>
      </c>
      <c r="T105" s="48">
        <f t="shared" si="5"/>
        <v>34</v>
      </c>
    </row>
    <row r="106" spans="2:20">
      <c r="B106" s="196"/>
      <c r="C106" s="193"/>
      <c r="D106" s="190"/>
      <c r="E106" s="198"/>
      <c r="F106" s="95" t="s">
        <v>752</v>
      </c>
      <c r="G106" s="47">
        <v>15</v>
      </c>
      <c r="H106" s="47">
        <v>3</v>
      </c>
      <c r="I106" s="47">
        <v>3</v>
      </c>
      <c r="J106" s="47">
        <v>3</v>
      </c>
      <c r="K106" s="47">
        <v>3</v>
      </c>
      <c r="L106" s="47">
        <v>3</v>
      </c>
      <c r="M106" s="47">
        <v>3</v>
      </c>
      <c r="N106" s="47">
        <v>4</v>
      </c>
      <c r="O106" s="47">
        <v>4</v>
      </c>
      <c r="P106" s="47">
        <v>4</v>
      </c>
      <c r="Q106" s="47">
        <v>4</v>
      </c>
      <c r="R106" s="47">
        <v>0</v>
      </c>
      <c r="S106" s="47">
        <v>0</v>
      </c>
      <c r="T106" s="48">
        <f t="shared" si="5"/>
        <v>34</v>
      </c>
    </row>
    <row r="107" spans="2:20" ht="16.5" customHeight="1">
      <c r="B107" s="196"/>
      <c r="C107" s="193"/>
      <c r="D107" s="190"/>
      <c r="E107" s="198"/>
      <c r="F107" s="105" t="s">
        <v>234</v>
      </c>
      <c r="G107" s="49">
        <v>16</v>
      </c>
      <c r="H107" s="49">
        <v>3</v>
      </c>
      <c r="I107" s="49">
        <v>3</v>
      </c>
      <c r="J107" s="49">
        <v>3</v>
      </c>
      <c r="K107" s="49">
        <v>3</v>
      </c>
      <c r="L107" s="49">
        <v>3</v>
      </c>
      <c r="M107" s="49">
        <v>3</v>
      </c>
      <c r="N107" s="49">
        <v>4</v>
      </c>
      <c r="O107" s="49">
        <v>4</v>
      </c>
      <c r="P107" s="49">
        <v>4</v>
      </c>
      <c r="Q107" s="49">
        <v>4</v>
      </c>
      <c r="R107" s="49">
        <v>0</v>
      </c>
      <c r="S107" s="49">
        <v>0</v>
      </c>
      <c r="T107" s="103">
        <f t="shared" si="5"/>
        <v>34</v>
      </c>
    </row>
    <row r="108" spans="2:20" ht="17.100000000000001" customHeight="1">
      <c r="B108" s="196"/>
      <c r="C108" s="193"/>
      <c r="D108" s="190"/>
      <c r="E108" s="188" t="s">
        <v>725</v>
      </c>
      <c r="F108" s="106" t="s">
        <v>726</v>
      </c>
      <c r="G108" s="42">
        <v>0.5</v>
      </c>
      <c r="H108" s="42">
        <v>0</v>
      </c>
      <c r="I108" s="42">
        <v>0</v>
      </c>
      <c r="J108" s="42">
        <v>0</v>
      </c>
      <c r="K108" s="42">
        <v>0</v>
      </c>
      <c r="L108" s="42">
        <v>0</v>
      </c>
      <c r="M108" s="42">
        <v>0</v>
      </c>
      <c r="N108" s="42">
        <v>0</v>
      </c>
      <c r="O108" s="42">
        <v>0</v>
      </c>
      <c r="P108" s="42">
        <v>0</v>
      </c>
      <c r="Q108" s="42">
        <v>0</v>
      </c>
      <c r="R108" s="42">
        <v>955</v>
      </c>
      <c r="S108" s="42">
        <v>0</v>
      </c>
      <c r="T108" s="104">
        <f t="shared" ref="T108:T112" si="7">SUM(H108:S108)</f>
        <v>955</v>
      </c>
    </row>
    <row r="109" spans="2:20" ht="17.100000000000001" customHeight="1">
      <c r="B109" s="196"/>
      <c r="C109" s="193"/>
      <c r="D109" s="190"/>
      <c r="E109" s="188"/>
      <c r="F109" s="102" t="s">
        <v>231</v>
      </c>
      <c r="G109" s="71">
        <v>15</v>
      </c>
      <c r="H109" s="71">
        <v>0</v>
      </c>
      <c r="I109" s="71">
        <v>0</v>
      </c>
      <c r="J109" s="71">
        <v>0</v>
      </c>
      <c r="K109" s="71">
        <v>0</v>
      </c>
      <c r="L109" s="71">
        <v>0</v>
      </c>
      <c r="M109" s="71">
        <v>0</v>
      </c>
      <c r="N109" s="71">
        <v>0</v>
      </c>
      <c r="O109" s="71">
        <v>0</v>
      </c>
      <c r="P109" s="71">
        <v>0</v>
      </c>
      <c r="Q109" s="71">
        <v>0</v>
      </c>
      <c r="R109" s="71">
        <v>1</v>
      </c>
      <c r="S109" s="71">
        <v>0</v>
      </c>
      <c r="T109" s="48">
        <f t="shared" si="7"/>
        <v>1</v>
      </c>
    </row>
    <row r="110" spans="2:20" ht="17.100000000000001" customHeight="1">
      <c r="B110" s="196"/>
      <c r="C110" s="193"/>
      <c r="D110" s="190"/>
      <c r="E110" s="188"/>
      <c r="F110" s="102" t="s">
        <v>232</v>
      </c>
      <c r="G110" s="71">
        <v>40</v>
      </c>
      <c r="H110" s="71">
        <v>0</v>
      </c>
      <c r="I110" s="71">
        <v>0</v>
      </c>
      <c r="J110" s="71">
        <v>0</v>
      </c>
      <c r="K110" s="71">
        <v>0</v>
      </c>
      <c r="L110" s="71">
        <v>0</v>
      </c>
      <c r="M110" s="71">
        <v>0</v>
      </c>
      <c r="N110" s="71">
        <v>0</v>
      </c>
      <c r="O110" s="71">
        <v>0</v>
      </c>
      <c r="P110" s="71">
        <v>0</v>
      </c>
      <c r="Q110" s="71">
        <v>0</v>
      </c>
      <c r="R110" s="71">
        <v>0</v>
      </c>
      <c r="S110" s="71">
        <v>1</v>
      </c>
      <c r="T110" s="48">
        <f t="shared" si="7"/>
        <v>1</v>
      </c>
    </row>
    <row r="111" spans="2:20" ht="17.100000000000001" customHeight="1">
      <c r="B111" s="196"/>
      <c r="C111" s="193"/>
      <c r="D111" s="190"/>
      <c r="E111" s="188"/>
      <c r="F111" s="102" t="s">
        <v>727</v>
      </c>
      <c r="G111" s="71">
        <v>30.5</v>
      </c>
      <c r="H111" s="71">
        <v>0</v>
      </c>
      <c r="I111" s="71">
        <v>0</v>
      </c>
      <c r="J111" s="71">
        <v>0</v>
      </c>
      <c r="K111" s="71">
        <v>0</v>
      </c>
      <c r="L111" s="71">
        <v>0</v>
      </c>
      <c r="M111" s="71">
        <v>0</v>
      </c>
      <c r="N111" s="71">
        <v>0</v>
      </c>
      <c r="O111" s="71">
        <v>0</v>
      </c>
      <c r="P111" s="71">
        <v>0</v>
      </c>
      <c r="Q111" s="71">
        <v>0</v>
      </c>
      <c r="R111" s="71">
        <v>1</v>
      </c>
      <c r="S111" s="71">
        <v>1</v>
      </c>
      <c r="T111" s="48">
        <f t="shared" si="7"/>
        <v>2</v>
      </c>
    </row>
    <row r="112" spans="2:20" ht="17.100000000000001" customHeight="1">
      <c r="B112" s="197"/>
      <c r="C112" s="194"/>
      <c r="D112" s="191"/>
      <c r="E112" s="188"/>
      <c r="F112" s="102" t="s">
        <v>728</v>
      </c>
      <c r="G112" s="71">
        <v>1</v>
      </c>
      <c r="H112" s="71">
        <v>0</v>
      </c>
      <c r="I112" s="71">
        <v>0</v>
      </c>
      <c r="J112" s="71">
        <v>0</v>
      </c>
      <c r="K112" s="71">
        <v>0</v>
      </c>
      <c r="L112" s="71">
        <v>0</v>
      </c>
      <c r="M112" s="71">
        <v>0</v>
      </c>
      <c r="N112" s="71">
        <v>0</v>
      </c>
      <c r="O112" s="71">
        <v>0</v>
      </c>
      <c r="P112" s="71">
        <v>0</v>
      </c>
      <c r="Q112" s="71">
        <v>0</v>
      </c>
      <c r="R112" s="71">
        <v>0</v>
      </c>
      <c r="S112" s="71">
        <v>191</v>
      </c>
      <c r="T112" s="48">
        <f t="shared" si="7"/>
        <v>191</v>
      </c>
    </row>
    <row r="113" spans="2:20" ht="16.5" customHeight="1">
      <c r="B113" s="216" t="s">
        <v>297</v>
      </c>
      <c r="C113" s="202">
        <v>9</v>
      </c>
      <c r="D113" s="207" t="s">
        <v>693</v>
      </c>
      <c r="E113" s="198" t="s">
        <v>348</v>
      </c>
      <c r="F113" s="92" t="s">
        <v>349</v>
      </c>
      <c r="G113" s="50">
        <v>960</v>
      </c>
      <c r="H113" s="50">
        <v>0</v>
      </c>
      <c r="I113" s="50">
        <v>0</v>
      </c>
      <c r="J113" s="50">
        <v>0</v>
      </c>
      <c r="K113" s="50">
        <v>0</v>
      </c>
      <c r="L113" s="50">
        <v>0</v>
      </c>
      <c r="M113" s="50">
        <v>1</v>
      </c>
      <c r="N113" s="50">
        <v>0</v>
      </c>
      <c r="O113" s="50">
        <v>0</v>
      </c>
      <c r="P113" s="50">
        <v>1</v>
      </c>
      <c r="Q113" s="50">
        <v>0</v>
      </c>
      <c r="R113" s="50">
        <v>0</v>
      </c>
      <c r="S113" s="50">
        <v>0</v>
      </c>
      <c r="T113" s="51">
        <f t="shared" ref="T113:T129" si="8">SUM(H113:S113)</f>
        <v>2</v>
      </c>
    </row>
    <row r="114" spans="2:20" ht="16.5" customHeight="1">
      <c r="B114" s="216"/>
      <c r="C114" s="202">
        <v>10</v>
      </c>
      <c r="D114" s="207"/>
      <c r="E114" s="198"/>
      <c r="F114" s="96" t="s">
        <v>760</v>
      </c>
      <c r="G114" s="59">
        <v>10</v>
      </c>
      <c r="H114" s="59">
        <v>0</v>
      </c>
      <c r="I114" s="59">
        <v>0</v>
      </c>
      <c r="J114" s="59">
        <v>0</v>
      </c>
      <c r="K114" s="59">
        <v>0</v>
      </c>
      <c r="L114" s="59">
        <v>0</v>
      </c>
      <c r="M114" s="59">
        <v>0</v>
      </c>
      <c r="N114" s="59">
        <v>20</v>
      </c>
      <c r="O114" s="59">
        <v>55</v>
      </c>
      <c r="P114" s="59">
        <v>5</v>
      </c>
      <c r="Q114" s="59">
        <v>0</v>
      </c>
      <c r="R114" s="59">
        <v>0</v>
      </c>
      <c r="S114" s="59">
        <v>0</v>
      </c>
      <c r="T114" s="60">
        <f t="shared" si="8"/>
        <v>80</v>
      </c>
    </row>
    <row r="115" spans="2:20" ht="16.5" customHeight="1">
      <c r="B115" s="216"/>
      <c r="C115" s="202">
        <v>10</v>
      </c>
      <c r="D115" s="207"/>
      <c r="E115" s="198" t="s">
        <v>350</v>
      </c>
      <c r="F115" s="92" t="s">
        <v>351</v>
      </c>
      <c r="G115" s="50">
        <v>5</v>
      </c>
      <c r="H115" s="50">
        <v>1</v>
      </c>
      <c r="I115" s="50">
        <v>1</v>
      </c>
      <c r="J115" s="50">
        <v>1</v>
      </c>
      <c r="K115" s="50">
        <v>1</v>
      </c>
      <c r="L115" s="50">
        <v>1</v>
      </c>
      <c r="M115" s="50">
        <v>1</v>
      </c>
      <c r="N115" s="50">
        <v>1</v>
      </c>
      <c r="O115" s="50">
        <v>1</v>
      </c>
      <c r="P115" s="50">
        <v>1</v>
      </c>
      <c r="Q115" s="50">
        <v>1</v>
      </c>
      <c r="R115" s="50">
        <v>1</v>
      </c>
      <c r="S115" s="50">
        <v>1</v>
      </c>
      <c r="T115" s="51">
        <f t="shared" si="8"/>
        <v>12</v>
      </c>
    </row>
    <row r="116" spans="2:20" ht="16.5" customHeight="1">
      <c r="B116" s="216"/>
      <c r="C116" s="202">
        <v>10</v>
      </c>
      <c r="D116" s="207"/>
      <c r="E116" s="198"/>
      <c r="F116" s="93" t="s">
        <v>352</v>
      </c>
      <c r="G116" s="52">
        <v>5</v>
      </c>
      <c r="H116" s="52">
        <v>1</v>
      </c>
      <c r="I116" s="52">
        <v>1</v>
      </c>
      <c r="J116" s="52">
        <v>1</v>
      </c>
      <c r="K116" s="52">
        <v>1</v>
      </c>
      <c r="L116" s="52">
        <v>1</v>
      </c>
      <c r="M116" s="52">
        <v>1</v>
      </c>
      <c r="N116" s="52">
        <v>1</v>
      </c>
      <c r="O116" s="52">
        <v>1</v>
      </c>
      <c r="P116" s="52">
        <v>1</v>
      </c>
      <c r="Q116" s="52">
        <v>1</v>
      </c>
      <c r="R116" s="52">
        <v>1</v>
      </c>
      <c r="S116" s="52">
        <v>1</v>
      </c>
      <c r="T116" s="53">
        <f t="shared" si="8"/>
        <v>12</v>
      </c>
    </row>
    <row r="117" spans="2:20" ht="16.5" customHeight="1">
      <c r="B117" s="216"/>
      <c r="C117" s="202">
        <v>10</v>
      </c>
      <c r="D117" s="207"/>
      <c r="E117" s="198"/>
      <c r="F117" s="93" t="s">
        <v>228</v>
      </c>
      <c r="G117" s="52">
        <v>3</v>
      </c>
      <c r="H117" s="52">
        <v>1</v>
      </c>
      <c r="I117" s="52">
        <v>1</v>
      </c>
      <c r="J117" s="52">
        <v>1</v>
      </c>
      <c r="K117" s="52">
        <v>1</v>
      </c>
      <c r="L117" s="52">
        <v>1</v>
      </c>
      <c r="M117" s="52">
        <v>1</v>
      </c>
      <c r="N117" s="52">
        <v>1</v>
      </c>
      <c r="O117" s="52">
        <v>1</v>
      </c>
      <c r="P117" s="52">
        <v>1</v>
      </c>
      <c r="Q117" s="52">
        <v>1</v>
      </c>
      <c r="R117" s="52">
        <v>1</v>
      </c>
      <c r="S117" s="52">
        <v>1</v>
      </c>
      <c r="T117" s="53">
        <f t="shared" si="8"/>
        <v>12</v>
      </c>
    </row>
    <row r="118" spans="2:20" ht="16.5" customHeight="1">
      <c r="B118" s="216"/>
      <c r="C118" s="202">
        <v>10</v>
      </c>
      <c r="D118" s="207"/>
      <c r="E118" s="198"/>
      <c r="F118" s="96" t="s">
        <v>731</v>
      </c>
      <c r="G118" s="59">
        <v>5</v>
      </c>
      <c r="H118" s="59">
        <v>1</v>
      </c>
      <c r="I118" s="59">
        <v>1</v>
      </c>
      <c r="J118" s="59">
        <v>1</v>
      </c>
      <c r="K118" s="59">
        <v>1</v>
      </c>
      <c r="L118" s="59">
        <v>1</v>
      </c>
      <c r="M118" s="59">
        <v>1</v>
      </c>
      <c r="N118" s="59">
        <v>1</v>
      </c>
      <c r="O118" s="59">
        <v>1</v>
      </c>
      <c r="P118" s="59">
        <v>1</v>
      </c>
      <c r="Q118" s="59">
        <v>1</v>
      </c>
      <c r="R118" s="59">
        <v>1</v>
      </c>
      <c r="S118" s="59">
        <v>1</v>
      </c>
      <c r="T118" s="60">
        <f t="shared" si="8"/>
        <v>12</v>
      </c>
    </row>
    <row r="119" spans="2:20">
      <c r="B119" s="216"/>
      <c r="C119" s="202">
        <v>10</v>
      </c>
      <c r="D119" s="207"/>
      <c r="E119" s="198" t="s">
        <v>353</v>
      </c>
      <c r="F119" s="92" t="s">
        <v>354</v>
      </c>
      <c r="G119" s="50">
        <v>4</v>
      </c>
      <c r="H119" s="50">
        <v>0</v>
      </c>
      <c r="I119" s="50">
        <v>0</v>
      </c>
      <c r="J119" s="50">
        <v>0</v>
      </c>
      <c r="K119" s="50">
        <v>0</v>
      </c>
      <c r="L119" s="50">
        <v>0</v>
      </c>
      <c r="M119" s="50">
        <v>0</v>
      </c>
      <c r="N119" s="50">
        <v>0</v>
      </c>
      <c r="O119" s="50">
        <v>15</v>
      </c>
      <c r="P119" s="50">
        <v>0</v>
      </c>
      <c r="Q119" s="50">
        <v>0</v>
      </c>
      <c r="R119" s="50">
        <v>0</v>
      </c>
      <c r="S119" s="50">
        <v>0</v>
      </c>
      <c r="T119" s="51">
        <f t="shared" si="8"/>
        <v>15</v>
      </c>
    </row>
    <row r="120" spans="2:20" ht="16.5" customHeight="1">
      <c r="B120" s="216"/>
      <c r="C120" s="202">
        <v>10</v>
      </c>
      <c r="D120" s="207"/>
      <c r="E120" s="198"/>
      <c r="F120" s="93" t="s">
        <v>355</v>
      </c>
      <c r="G120" s="52">
        <v>3</v>
      </c>
      <c r="H120" s="52">
        <v>0</v>
      </c>
      <c r="I120" s="52">
        <v>0</v>
      </c>
      <c r="J120" s="52">
        <v>0</v>
      </c>
      <c r="K120" s="52">
        <v>0</v>
      </c>
      <c r="L120" s="52">
        <v>0</v>
      </c>
      <c r="M120" s="52">
        <v>0</v>
      </c>
      <c r="N120" s="52">
        <v>0</v>
      </c>
      <c r="O120" s="52">
        <v>150</v>
      </c>
      <c r="P120" s="52">
        <v>0</v>
      </c>
      <c r="Q120" s="52">
        <v>0</v>
      </c>
      <c r="R120" s="52">
        <v>0</v>
      </c>
      <c r="S120" s="52">
        <v>0</v>
      </c>
      <c r="T120" s="53">
        <f t="shared" si="8"/>
        <v>150</v>
      </c>
    </row>
    <row r="121" spans="2:20">
      <c r="B121" s="216"/>
      <c r="C121" s="202">
        <v>10</v>
      </c>
      <c r="D121" s="207"/>
      <c r="E121" s="198"/>
      <c r="F121" s="93" t="s">
        <v>732</v>
      </c>
      <c r="G121" s="52">
        <v>5</v>
      </c>
      <c r="H121" s="52">
        <v>0</v>
      </c>
      <c r="I121" s="52">
        <v>0</v>
      </c>
      <c r="J121" s="52">
        <v>0</v>
      </c>
      <c r="K121" s="52">
        <v>0</v>
      </c>
      <c r="L121" s="52">
        <v>0</v>
      </c>
      <c r="M121" s="52">
        <v>0</v>
      </c>
      <c r="N121" s="52">
        <v>0</v>
      </c>
      <c r="O121" s="52">
        <v>165</v>
      </c>
      <c r="P121" s="52">
        <v>0</v>
      </c>
      <c r="Q121" s="52">
        <v>0</v>
      </c>
      <c r="R121" s="52">
        <v>0</v>
      </c>
      <c r="S121" s="52">
        <v>0</v>
      </c>
      <c r="T121" s="53">
        <f t="shared" si="8"/>
        <v>165</v>
      </c>
    </row>
    <row r="122" spans="2:20">
      <c r="B122" s="216"/>
      <c r="C122" s="202">
        <v>10</v>
      </c>
      <c r="D122" s="207"/>
      <c r="E122" s="198"/>
      <c r="F122" s="96" t="s">
        <v>356</v>
      </c>
      <c r="G122" s="59">
        <v>3</v>
      </c>
      <c r="H122" s="59">
        <v>0</v>
      </c>
      <c r="I122" s="59">
        <v>0</v>
      </c>
      <c r="J122" s="59">
        <v>0</v>
      </c>
      <c r="K122" s="59">
        <v>0</v>
      </c>
      <c r="L122" s="59">
        <v>0</v>
      </c>
      <c r="M122" s="59">
        <v>0</v>
      </c>
      <c r="N122" s="59">
        <v>0</v>
      </c>
      <c r="O122" s="59">
        <v>165</v>
      </c>
      <c r="P122" s="59">
        <v>0</v>
      </c>
      <c r="Q122" s="59">
        <v>0</v>
      </c>
      <c r="R122" s="59">
        <v>0</v>
      </c>
      <c r="S122" s="59">
        <v>0</v>
      </c>
      <c r="T122" s="60">
        <f t="shared" si="8"/>
        <v>165</v>
      </c>
    </row>
    <row r="123" spans="2:20" ht="31.5">
      <c r="B123" s="216"/>
      <c r="C123" s="202">
        <v>10</v>
      </c>
      <c r="D123" s="207"/>
      <c r="E123" s="198" t="s">
        <v>357</v>
      </c>
      <c r="F123" s="92" t="s">
        <v>358</v>
      </c>
      <c r="G123" s="50">
        <f>ROUND(520/3600,1)</f>
        <v>0.1</v>
      </c>
      <c r="H123" s="50">
        <v>0</v>
      </c>
      <c r="I123" s="50">
        <v>0</v>
      </c>
      <c r="J123" s="50">
        <v>0</v>
      </c>
      <c r="K123" s="50">
        <v>0</v>
      </c>
      <c r="L123" s="50">
        <v>0</v>
      </c>
      <c r="M123" s="50">
        <v>0</v>
      </c>
      <c r="N123" s="50">
        <f>1800*2</f>
        <v>3600</v>
      </c>
      <c r="O123" s="50">
        <v>0</v>
      </c>
      <c r="P123" s="50">
        <v>0</v>
      </c>
      <c r="Q123" s="50">
        <v>0</v>
      </c>
      <c r="R123" s="50">
        <v>0</v>
      </c>
      <c r="S123" s="50">
        <v>0</v>
      </c>
      <c r="T123" s="51">
        <f t="shared" si="8"/>
        <v>3600</v>
      </c>
    </row>
    <row r="124" spans="2:20">
      <c r="B124" s="216"/>
      <c r="C124" s="202">
        <v>10</v>
      </c>
      <c r="D124" s="207"/>
      <c r="E124" s="198"/>
      <c r="F124" s="93" t="s">
        <v>718</v>
      </c>
      <c r="G124" s="52">
        <f>ROUND(10*2/3,0)</f>
        <v>7</v>
      </c>
      <c r="H124" s="52">
        <v>0</v>
      </c>
      <c r="I124" s="52">
        <v>0</v>
      </c>
      <c r="J124" s="52">
        <v>0</v>
      </c>
      <c r="K124" s="52">
        <v>0</v>
      </c>
      <c r="L124" s="52">
        <v>0</v>
      </c>
      <c r="M124" s="52">
        <v>0</v>
      </c>
      <c r="N124" s="52">
        <v>0.5</v>
      </c>
      <c r="O124" s="52">
        <v>0</v>
      </c>
      <c r="P124" s="52">
        <v>0</v>
      </c>
      <c r="Q124" s="52">
        <v>0</v>
      </c>
      <c r="R124" s="52">
        <v>0</v>
      </c>
      <c r="S124" s="52">
        <v>0</v>
      </c>
      <c r="T124" s="53">
        <f t="shared" si="8"/>
        <v>0.5</v>
      </c>
    </row>
    <row r="125" spans="2:20">
      <c r="B125" s="216"/>
      <c r="C125" s="202">
        <v>10</v>
      </c>
      <c r="D125" s="207"/>
      <c r="E125" s="198"/>
      <c r="F125" s="93" t="s">
        <v>359</v>
      </c>
      <c r="G125" s="52">
        <v>0.02</v>
      </c>
      <c r="H125" s="52">
        <v>0</v>
      </c>
      <c r="I125" s="52">
        <v>0</v>
      </c>
      <c r="J125" s="52">
        <v>0</v>
      </c>
      <c r="K125" s="52">
        <v>0</v>
      </c>
      <c r="L125" s="52">
        <v>0</v>
      </c>
      <c r="M125" s="52">
        <v>0</v>
      </c>
      <c r="N125" s="52">
        <v>0</v>
      </c>
      <c r="O125" s="52">
        <v>3500</v>
      </c>
      <c r="P125" s="52">
        <v>0</v>
      </c>
      <c r="Q125" s="52">
        <v>0</v>
      </c>
      <c r="R125" s="52">
        <v>0</v>
      </c>
      <c r="S125" s="52">
        <v>0</v>
      </c>
      <c r="T125" s="53">
        <f t="shared" si="8"/>
        <v>3500</v>
      </c>
    </row>
    <row r="126" spans="2:20">
      <c r="B126" s="216"/>
      <c r="C126" s="202">
        <v>10</v>
      </c>
      <c r="D126" s="207"/>
      <c r="E126" s="198"/>
      <c r="F126" s="93" t="s">
        <v>360</v>
      </c>
      <c r="G126" s="52">
        <f>6*2/3</f>
        <v>4</v>
      </c>
      <c r="H126" s="52">
        <v>0</v>
      </c>
      <c r="I126" s="52">
        <v>0</v>
      </c>
      <c r="J126" s="52">
        <v>0</v>
      </c>
      <c r="K126" s="52">
        <v>0</v>
      </c>
      <c r="L126" s="52">
        <v>0</v>
      </c>
      <c r="M126" s="52">
        <v>0</v>
      </c>
      <c r="N126" s="52">
        <v>0</v>
      </c>
      <c r="O126" s="52">
        <v>3500</v>
      </c>
      <c r="P126" s="52">
        <v>0</v>
      </c>
      <c r="Q126" s="52">
        <v>0</v>
      </c>
      <c r="R126" s="52">
        <v>0</v>
      </c>
      <c r="S126" s="52">
        <v>0</v>
      </c>
      <c r="T126" s="53">
        <f t="shared" si="8"/>
        <v>3500</v>
      </c>
    </row>
    <row r="127" spans="2:20">
      <c r="B127" s="216"/>
      <c r="C127" s="202">
        <v>10</v>
      </c>
      <c r="D127" s="207"/>
      <c r="E127" s="198"/>
      <c r="F127" s="93" t="s">
        <v>769</v>
      </c>
      <c r="G127" s="52">
        <v>8</v>
      </c>
      <c r="H127" s="52">
        <v>0</v>
      </c>
      <c r="I127" s="52">
        <v>0</v>
      </c>
      <c r="J127" s="52">
        <v>0</v>
      </c>
      <c r="K127" s="52">
        <v>0</v>
      </c>
      <c r="L127" s="52">
        <v>0</v>
      </c>
      <c r="M127" s="52">
        <v>0</v>
      </c>
      <c r="N127" s="52">
        <v>0</v>
      </c>
      <c r="O127" s="52">
        <f>ROUND(1000*2/3,0)</f>
        <v>667</v>
      </c>
      <c r="P127" s="52">
        <v>0</v>
      </c>
      <c r="Q127" s="52">
        <v>0</v>
      </c>
      <c r="R127" s="52">
        <v>0</v>
      </c>
      <c r="S127" s="52">
        <v>0</v>
      </c>
      <c r="T127" s="53">
        <f t="shared" si="8"/>
        <v>667</v>
      </c>
    </row>
    <row r="128" spans="2:20">
      <c r="B128" s="216"/>
      <c r="C128" s="202">
        <v>10</v>
      </c>
      <c r="D128" s="207"/>
      <c r="E128" s="198"/>
      <c r="F128" s="93" t="s">
        <v>361</v>
      </c>
      <c r="G128" s="52">
        <v>2</v>
      </c>
      <c r="H128" s="52">
        <v>0</v>
      </c>
      <c r="I128" s="52">
        <v>0</v>
      </c>
      <c r="J128" s="52">
        <v>0</v>
      </c>
      <c r="K128" s="52">
        <v>0</v>
      </c>
      <c r="L128" s="52">
        <v>0</v>
      </c>
      <c r="M128" s="52">
        <v>0</v>
      </c>
      <c r="N128" s="52">
        <v>0</v>
      </c>
      <c r="O128" s="52">
        <v>3500</v>
      </c>
      <c r="P128" s="52">
        <v>0</v>
      </c>
      <c r="Q128" s="52">
        <v>0</v>
      </c>
      <c r="R128" s="52">
        <v>0</v>
      </c>
      <c r="S128" s="52">
        <v>0</v>
      </c>
      <c r="T128" s="53">
        <f t="shared" si="8"/>
        <v>3500</v>
      </c>
    </row>
    <row r="129" spans="2:20">
      <c r="B129" s="216"/>
      <c r="C129" s="202">
        <v>10</v>
      </c>
      <c r="D129" s="207"/>
      <c r="E129" s="198"/>
      <c r="F129" s="93" t="s">
        <v>733</v>
      </c>
      <c r="G129" s="52">
        <v>2</v>
      </c>
      <c r="H129" s="52">
        <v>0</v>
      </c>
      <c r="I129" s="52">
        <v>0</v>
      </c>
      <c r="J129" s="52">
        <v>0</v>
      </c>
      <c r="K129" s="52">
        <v>0</v>
      </c>
      <c r="L129" s="52">
        <v>0</v>
      </c>
      <c r="M129" s="52">
        <v>0</v>
      </c>
      <c r="N129" s="52">
        <v>0</v>
      </c>
      <c r="O129" s="52">
        <f>ROUND(2500*2/3,0)</f>
        <v>1667</v>
      </c>
      <c r="P129" s="52">
        <v>0</v>
      </c>
      <c r="Q129" s="52">
        <v>0</v>
      </c>
      <c r="R129" s="52">
        <v>0</v>
      </c>
      <c r="S129" s="52">
        <v>0</v>
      </c>
      <c r="T129" s="53">
        <f t="shared" si="8"/>
        <v>1667</v>
      </c>
    </row>
    <row r="130" spans="2:20" ht="31.5">
      <c r="B130" s="216"/>
      <c r="C130" s="202">
        <v>10</v>
      </c>
      <c r="D130" s="207"/>
      <c r="E130" s="198"/>
      <c r="F130" s="96" t="s">
        <v>770</v>
      </c>
      <c r="G130" s="59">
        <v>4</v>
      </c>
      <c r="H130" s="59">
        <v>0</v>
      </c>
      <c r="I130" s="59">
        <v>0</v>
      </c>
      <c r="J130" s="59">
        <v>0</v>
      </c>
      <c r="K130" s="59">
        <v>0</v>
      </c>
      <c r="L130" s="59">
        <v>0</v>
      </c>
      <c r="M130" s="59">
        <v>0</v>
      </c>
      <c r="N130" s="59">
        <v>0</v>
      </c>
      <c r="O130" s="59">
        <v>3500</v>
      </c>
      <c r="P130" s="59">
        <v>0</v>
      </c>
      <c r="Q130" s="59">
        <v>0</v>
      </c>
      <c r="R130" s="59">
        <v>0</v>
      </c>
      <c r="S130" s="59">
        <v>0</v>
      </c>
      <c r="T130" s="60">
        <f t="shared" ref="T130" si="9">SUM(H130:S130)</f>
        <v>3500</v>
      </c>
    </row>
    <row r="131" spans="2:20" ht="16.5" customHeight="1">
      <c r="B131" s="216"/>
      <c r="C131" s="202">
        <v>10</v>
      </c>
      <c r="D131" s="207"/>
      <c r="E131" s="198" t="s">
        <v>363</v>
      </c>
      <c r="F131" s="92" t="s">
        <v>364</v>
      </c>
      <c r="G131" s="50">
        <v>0.04</v>
      </c>
      <c r="H131" s="50">
        <v>0</v>
      </c>
      <c r="I131" s="50">
        <v>0</v>
      </c>
      <c r="J131" s="50">
        <v>0</v>
      </c>
      <c r="K131" s="50">
        <v>0</v>
      </c>
      <c r="L131" s="50">
        <v>0</v>
      </c>
      <c r="M131" s="50">
        <v>0</v>
      </c>
      <c r="N131" s="50">
        <v>0</v>
      </c>
      <c r="O131" s="50">
        <v>250</v>
      </c>
      <c r="P131" s="50">
        <v>0</v>
      </c>
      <c r="Q131" s="50">
        <v>0</v>
      </c>
      <c r="R131" s="50">
        <v>0</v>
      </c>
      <c r="S131" s="50">
        <v>0</v>
      </c>
      <c r="T131" s="51">
        <f t="shared" ref="T131:T148" si="10">SUM(H131:S131)</f>
        <v>250</v>
      </c>
    </row>
    <row r="132" spans="2:20">
      <c r="B132" s="216"/>
      <c r="C132" s="202">
        <v>10</v>
      </c>
      <c r="D132" s="207"/>
      <c r="E132" s="198"/>
      <c r="F132" s="93" t="s">
        <v>360</v>
      </c>
      <c r="G132" s="52">
        <v>5</v>
      </c>
      <c r="H132" s="62">
        <v>0</v>
      </c>
      <c r="I132" s="62">
        <v>0</v>
      </c>
      <c r="J132" s="62">
        <v>0</v>
      </c>
      <c r="K132" s="62">
        <v>0</v>
      </c>
      <c r="L132" s="62">
        <v>0</v>
      </c>
      <c r="M132" s="62">
        <v>0</v>
      </c>
      <c r="N132" s="62">
        <v>0</v>
      </c>
      <c r="O132" s="62">
        <v>250</v>
      </c>
      <c r="P132" s="62">
        <v>0</v>
      </c>
      <c r="Q132" s="62">
        <v>0</v>
      </c>
      <c r="R132" s="62">
        <v>0</v>
      </c>
      <c r="S132" s="62">
        <v>0</v>
      </c>
      <c r="T132" s="53">
        <f t="shared" si="10"/>
        <v>250</v>
      </c>
    </row>
    <row r="133" spans="2:20">
      <c r="B133" s="216"/>
      <c r="C133" s="202">
        <v>10</v>
      </c>
      <c r="D133" s="207"/>
      <c r="E133" s="198"/>
      <c r="F133" s="93" t="s">
        <v>771</v>
      </c>
      <c r="G133" s="52">
        <v>5</v>
      </c>
      <c r="H133" s="62">
        <v>0</v>
      </c>
      <c r="I133" s="62">
        <v>0</v>
      </c>
      <c r="J133" s="62">
        <v>0</v>
      </c>
      <c r="K133" s="62">
        <v>0</v>
      </c>
      <c r="L133" s="62">
        <v>0</v>
      </c>
      <c r="M133" s="62">
        <v>0</v>
      </c>
      <c r="N133" s="62">
        <v>0</v>
      </c>
      <c r="O133" s="62">
        <v>30</v>
      </c>
      <c r="P133" s="62">
        <v>0</v>
      </c>
      <c r="Q133" s="62">
        <v>0</v>
      </c>
      <c r="R133" s="62">
        <v>0</v>
      </c>
      <c r="S133" s="62">
        <v>0</v>
      </c>
      <c r="T133" s="53">
        <f t="shared" si="10"/>
        <v>30</v>
      </c>
    </row>
    <row r="134" spans="2:20" ht="31.5">
      <c r="B134" s="216"/>
      <c r="C134" s="202">
        <v>10</v>
      </c>
      <c r="D134" s="207"/>
      <c r="E134" s="198"/>
      <c r="F134" s="93" t="s">
        <v>770</v>
      </c>
      <c r="G134" s="52">
        <v>5</v>
      </c>
      <c r="H134" s="62">
        <v>0</v>
      </c>
      <c r="I134" s="62">
        <v>0</v>
      </c>
      <c r="J134" s="62">
        <v>0</v>
      </c>
      <c r="K134" s="62">
        <v>0</v>
      </c>
      <c r="L134" s="62">
        <v>0</v>
      </c>
      <c r="M134" s="62">
        <v>0</v>
      </c>
      <c r="N134" s="62">
        <v>0</v>
      </c>
      <c r="O134" s="62">
        <v>250</v>
      </c>
      <c r="P134" s="62">
        <v>0</v>
      </c>
      <c r="Q134" s="62">
        <v>0</v>
      </c>
      <c r="R134" s="62">
        <v>0</v>
      </c>
      <c r="S134" s="62">
        <v>0</v>
      </c>
      <c r="T134" s="53">
        <f t="shared" si="10"/>
        <v>250</v>
      </c>
    </row>
    <row r="135" spans="2:20" ht="16.5" customHeight="1">
      <c r="B135" s="216"/>
      <c r="C135" s="202">
        <v>10</v>
      </c>
      <c r="D135" s="207"/>
      <c r="E135" s="198"/>
      <c r="F135" s="93" t="s">
        <v>361</v>
      </c>
      <c r="G135" s="52">
        <v>3</v>
      </c>
      <c r="H135" s="62">
        <v>0</v>
      </c>
      <c r="I135" s="62">
        <v>0</v>
      </c>
      <c r="J135" s="62">
        <v>0</v>
      </c>
      <c r="K135" s="62">
        <v>0</v>
      </c>
      <c r="L135" s="62">
        <v>0</v>
      </c>
      <c r="M135" s="62">
        <v>0</v>
      </c>
      <c r="N135" s="62">
        <v>0</v>
      </c>
      <c r="O135" s="62">
        <v>250</v>
      </c>
      <c r="P135" s="62">
        <v>0</v>
      </c>
      <c r="Q135" s="62">
        <v>0</v>
      </c>
      <c r="R135" s="62">
        <v>0</v>
      </c>
      <c r="S135" s="62">
        <v>0</v>
      </c>
      <c r="T135" s="53">
        <f t="shared" si="10"/>
        <v>250</v>
      </c>
    </row>
    <row r="136" spans="2:20" ht="16.5" customHeight="1">
      <c r="B136" s="216"/>
      <c r="C136" s="202">
        <v>10</v>
      </c>
      <c r="D136" s="207"/>
      <c r="E136" s="198"/>
      <c r="F136" s="96" t="s">
        <v>734</v>
      </c>
      <c r="G136" s="59">
        <v>2</v>
      </c>
      <c r="H136" s="65">
        <v>0</v>
      </c>
      <c r="I136" s="65">
        <v>0</v>
      </c>
      <c r="J136" s="65">
        <v>0</v>
      </c>
      <c r="K136" s="65">
        <v>0</v>
      </c>
      <c r="L136" s="65">
        <v>0</v>
      </c>
      <c r="M136" s="65">
        <v>0</v>
      </c>
      <c r="N136" s="65">
        <v>0</v>
      </c>
      <c r="O136" s="65">
        <v>250</v>
      </c>
      <c r="P136" s="65">
        <v>0</v>
      </c>
      <c r="Q136" s="65">
        <v>0</v>
      </c>
      <c r="R136" s="65">
        <v>0</v>
      </c>
      <c r="S136" s="65">
        <v>0</v>
      </c>
      <c r="T136" s="60">
        <f t="shared" si="10"/>
        <v>250</v>
      </c>
    </row>
    <row r="137" spans="2:20" ht="21.95" customHeight="1">
      <c r="B137" s="216"/>
      <c r="C137" s="202">
        <v>10</v>
      </c>
      <c r="D137" s="207"/>
      <c r="E137" s="205" t="s">
        <v>365</v>
      </c>
      <c r="F137" s="98" t="s">
        <v>366</v>
      </c>
      <c r="G137" s="62">
        <f>ROUND(680/3600,1)</f>
        <v>0.2</v>
      </c>
      <c r="H137" s="62">
        <v>0</v>
      </c>
      <c r="I137" s="62">
        <v>0</v>
      </c>
      <c r="J137" s="62">
        <v>0</v>
      </c>
      <c r="K137" s="62">
        <v>0</v>
      </c>
      <c r="L137" s="62">
        <v>0</v>
      </c>
      <c r="M137" s="62">
        <v>0</v>
      </c>
      <c r="N137" s="62">
        <v>1800</v>
      </c>
      <c r="O137" s="62">
        <v>0</v>
      </c>
      <c r="P137" s="62">
        <v>1800</v>
      </c>
      <c r="Q137" s="62">
        <v>0</v>
      </c>
      <c r="R137" s="62">
        <v>0</v>
      </c>
      <c r="S137" s="62">
        <v>0</v>
      </c>
      <c r="T137" s="63">
        <f t="shared" si="10"/>
        <v>3600</v>
      </c>
    </row>
    <row r="138" spans="2:20">
      <c r="B138" s="216"/>
      <c r="C138" s="202">
        <v>10</v>
      </c>
      <c r="D138" s="207"/>
      <c r="E138" s="198"/>
      <c r="F138" s="93" t="s">
        <v>719</v>
      </c>
      <c r="G138" s="52">
        <f>ROUND(10/3,0)</f>
        <v>3</v>
      </c>
      <c r="H138" s="52">
        <v>0</v>
      </c>
      <c r="I138" s="52">
        <v>0</v>
      </c>
      <c r="J138" s="52">
        <v>0</v>
      </c>
      <c r="K138" s="52">
        <v>0</v>
      </c>
      <c r="L138" s="52">
        <v>0</v>
      </c>
      <c r="M138" s="52">
        <v>0</v>
      </c>
      <c r="N138" s="52">
        <v>0.5</v>
      </c>
      <c r="O138" s="52">
        <v>0</v>
      </c>
      <c r="P138" s="52">
        <v>1</v>
      </c>
      <c r="Q138" s="52">
        <v>0</v>
      </c>
      <c r="R138" s="52">
        <v>0</v>
      </c>
      <c r="S138" s="52">
        <v>0</v>
      </c>
      <c r="T138" s="53">
        <f t="shared" si="10"/>
        <v>1.5</v>
      </c>
    </row>
    <row r="139" spans="2:20">
      <c r="B139" s="216"/>
      <c r="C139" s="202">
        <v>10</v>
      </c>
      <c r="D139" s="207"/>
      <c r="E139" s="198"/>
      <c r="F139" s="93" t="s">
        <v>367</v>
      </c>
      <c r="G139" s="52">
        <v>0.02</v>
      </c>
      <c r="H139" s="52">
        <v>0</v>
      </c>
      <c r="I139" s="52">
        <v>0</v>
      </c>
      <c r="J139" s="52">
        <v>0</v>
      </c>
      <c r="K139" s="52">
        <v>0</v>
      </c>
      <c r="L139" s="52">
        <v>0</v>
      </c>
      <c r="M139" s="52">
        <v>0</v>
      </c>
      <c r="N139" s="52">
        <v>0</v>
      </c>
      <c r="O139" s="52">
        <v>3500</v>
      </c>
      <c r="P139" s="52">
        <v>3500</v>
      </c>
      <c r="Q139" s="52">
        <v>0</v>
      </c>
      <c r="R139" s="52">
        <v>0</v>
      </c>
      <c r="S139" s="52">
        <v>0</v>
      </c>
      <c r="T139" s="53">
        <f t="shared" si="10"/>
        <v>7000</v>
      </c>
    </row>
    <row r="140" spans="2:20">
      <c r="B140" s="216"/>
      <c r="C140" s="202">
        <v>10</v>
      </c>
      <c r="D140" s="207"/>
      <c r="E140" s="198"/>
      <c r="F140" s="93" t="s">
        <v>368</v>
      </c>
      <c r="G140" s="52">
        <v>2</v>
      </c>
      <c r="H140" s="52">
        <v>0</v>
      </c>
      <c r="I140" s="52">
        <v>0</v>
      </c>
      <c r="J140" s="52">
        <v>0</v>
      </c>
      <c r="K140" s="52">
        <v>0</v>
      </c>
      <c r="L140" s="52">
        <v>0</v>
      </c>
      <c r="M140" s="52">
        <v>0</v>
      </c>
      <c r="N140" s="52">
        <v>0</v>
      </c>
      <c r="O140" s="52">
        <v>3500</v>
      </c>
      <c r="P140" s="52">
        <v>0</v>
      </c>
      <c r="Q140" s="52">
        <v>0</v>
      </c>
      <c r="R140" s="52">
        <v>0</v>
      </c>
      <c r="S140" s="52">
        <v>0</v>
      </c>
      <c r="T140" s="53">
        <f t="shared" si="10"/>
        <v>3500</v>
      </c>
    </row>
    <row r="141" spans="2:20">
      <c r="B141" s="216"/>
      <c r="C141" s="202">
        <v>10</v>
      </c>
      <c r="D141" s="207"/>
      <c r="E141" s="198"/>
      <c r="F141" s="93" t="s">
        <v>772</v>
      </c>
      <c r="G141" s="52">
        <v>3</v>
      </c>
      <c r="H141" s="52">
        <v>0</v>
      </c>
      <c r="I141" s="52">
        <v>0</v>
      </c>
      <c r="J141" s="52">
        <v>0</v>
      </c>
      <c r="K141" s="52">
        <v>0</v>
      </c>
      <c r="L141" s="52">
        <v>0</v>
      </c>
      <c r="M141" s="52">
        <v>0</v>
      </c>
      <c r="N141" s="52">
        <v>0</v>
      </c>
      <c r="O141" s="52">
        <f>ROUND(1000/3,0)</f>
        <v>333</v>
      </c>
      <c r="P141" s="52">
        <v>0</v>
      </c>
      <c r="Q141" s="52">
        <v>0</v>
      </c>
      <c r="R141" s="52">
        <v>0</v>
      </c>
      <c r="S141" s="52">
        <v>0</v>
      </c>
      <c r="T141" s="53">
        <f t="shared" si="10"/>
        <v>333</v>
      </c>
    </row>
    <row r="142" spans="2:20">
      <c r="B142" s="216"/>
      <c r="C142" s="202">
        <v>10</v>
      </c>
      <c r="D142" s="207"/>
      <c r="E142" s="198"/>
      <c r="F142" s="93" t="s">
        <v>361</v>
      </c>
      <c r="G142" s="52">
        <v>2</v>
      </c>
      <c r="H142" s="52">
        <v>0</v>
      </c>
      <c r="I142" s="52">
        <v>0</v>
      </c>
      <c r="J142" s="52">
        <v>0</v>
      </c>
      <c r="K142" s="52">
        <v>0</v>
      </c>
      <c r="L142" s="52">
        <v>0</v>
      </c>
      <c r="M142" s="52">
        <v>0</v>
      </c>
      <c r="N142" s="52">
        <v>0</v>
      </c>
      <c r="O142" s="52">
        <v>3500</v>
      </c>
      <c r="P142" s="52">
        <v>0</v>
      </c>
      <c r="Q142" s="52">
        <v>0</v>
      </c>
      <c r="R142" s="52">
        <v>0</v>
      </c>
      <c r="S142" s="52">
        <v>0</v>
      </c>
      <c r="T142" s="53">
        <f t="shared" si="10"/>
        <v>3500</v>
      </c>
    </row>
    <row r="143" spans="2:20">
      <c r="B143" s="216"/>
      <c r="C143" s="202">
        <v>10</v>
      </c>
      <c r="D143" s="207"/>
      <c r="E143" s="198"/>
      <c r="F143" s="93" t="s">
        <v>731</v>
      </c>
      <c r="G143" s="52">
        <v>2</v>
      </c>
      <c r="H143" s="52">
        <v>0</v>
      </c>
      <c r="I143" s="52">
        <v>0</v>
      </c>
      <c r="J143" s="52">
        <v>0</v>
      </c>
      <c r="K143" s="52">
        <v>0</v>
      </c>
      <c r="L143" s="52">
        <v>0</v>
      </c>
      <c r="M143" s="52">
        <v>0</v>
      </c>
      <c r="N143" s="52">
        <v>0</v>
      </c>
      <c r="O143" s="52">
        <f>ROUND(2500/3,0)</f>
        <v>833</v>
      </c>
      <c r="P143" s="52">
        <v>0</v>
      </c>
      <c r="Q143" s="52">
        <v>0</v>
      </c>
      <c r="R143" s="52">
        <v>0</v>
      </c>
      <c r="S143" s="52">
        <v>0</v>
      </c>
      <c r="T143" s="53">
        <f t="shared" si="10"/>
        <v>833</v>
      </c>
    </row>
    <row r="144" spans="2:20" ht="31.5">
      <c r="B144" s="216"/>
      <c r="C144" s="202">
        <v>10</v>
      </c>
      <c r="D144" s="207"/>
      <c r="E144" s="198"/>
      <c r="F144" s="97" t="s">
        <v>770</v>
      </c>
      <c r="G144" s="57">
        <v>2</v>
      </c>
      <c r="H144" s="57">
        <v>0</v>
      </c>
      <c r="I144" s="57">
        <v>0</v>
      </c>
      <c r="J144" s="57">
        <v>0</v>
      </c>
      <c r="K144" s="57">
        <v>0</v>
      </c>
      <c r="L144" s="57">
        <v>0</v>
      </c>
      <c r="M144" s="57">
        <v>0</v>
      </c>
      <c r="N144" s="57">
        <v>0</v>
      </c>
      <c r="O144" s="57">
        <f>ROUND(3500/3,0)</f>
        <v>1167</v>
      </c>
      <c r="P144" s="57">
        <v>0</v>
      </c>
      <c r="Q144" s="57">
        <v>0</v>
      </c>
      <c r="R144" s="57">
        <v>0</v>
      </c>
      <c r="S144" s="57">
        <v>0</v>
      </c>
      <c r="T144" s="58">
        <f t="shared" si="10"/>
        <v>1167</v>
      </c>
    </row>
    <row r="145" spans="1:20" ht="31.5">
      <c r="B145" s="216"/>
      <c r="C145" s="202">
        <v>10</v>
      </c>
      <c r="D145" s="207"/>
      <c r="E145" s="147" t="s">
        <v>369</v>
      </c>
      <c r="F145" s="147" t="s">
        <v>362</v>
      </c>
      <c r="G145" s="64">
        <v>2</v>
      </c>
      <c r="H145" s="64">
        <v>0</v>
      </c>
      <c r="I145" s="64">
        <v>0</v>
      </c>
      <c r="J145" s="64">
        <v>0</v>
      </c>
      <c r="K145" s="64">
        <v>0</v>
      </c>
      <c r="L145" s="64">
        <v>0</v>
      </c>
      <c r="M145" s="64">
        <v>0</v>
      </c>
      <c r="N145" s="64">
        <v>0</v>
      </c>
      <c r="O145" s="64">
        <v>240</v>
      </c>
      <c r="P145" s="64">
        <v>80</v>
      </c>
      <c r="Q145" s="64">
        <v>0</v>
      </c>
      <c r="R145" s="64">
        <v>0</v>
      </c>
      <c r="S145" s="64">
        <v>0</v>
      </c>
      <c r="T145" s="110">
        <f t="shared" si="10"/>
        <v>320</v>
      </c>
    </row>
    <row r="146" spans="1:20">
      <c r="B146" s="216"/>
      <c r="C146" s="202">
        <v>10</v>
      </c>
      <c r="D146" s="207" t="s">
        <v>694</v>
      </c>
      <c r="E146" s="198" t="s">
        <v>370</v>
      </c>
      <c r="F146" s="98" t="s">
        <v>371</v>
      </c>
      <c r="G146" s="62">
        <v>720</v>
      </c>
      <c r="H146" s="62">
        <v>0</v>
      </c>
      <c r="I146" s="62">
        <v>0</v>
      </c>
      <c r="J146" s="62">
        <v>0</v>
      </c>
      <c r="K146" s="62">
        <v>0</v>
      </c>
      <c r="L146" s="62">
        <v>0</v>
      </c>
      <c r="M146" s="62">
        <v>0</v>
      </c>
      <c r="N146" s="62">
        <v>0</v>
      </c>
      <c r="O146" s="62">
        <v>0</v>
      </c>
      <c r="P146" s="62">
        <v>0</v>
      </c>
      <c r="Q146" s="62">
        <v>1</v>
      </c>
      <c r="R146" s="62">
        <v>0</v>
      </c>
      <c r="S146" s="62">
        <v>0</v>
      </c>
      <c r="T146" s="63">
        <f t="shared" si="10"/>
        <v>1</v>
      </c>
    </row>
    <row r="147" spans="1:20" ht="31.5">
      <c r="B147" s="216"/>
      <c r="C147" s="202">
        <v>11</v>
      </c>
      <c r="D147" s="207"/>
      <c r="E147" s="198"/>
      <c r="F147" s="93" t="s">
        <v>372</v>
      </c>
      <c r="G147" s="52">
        <v>1</v>
      </c>
      <c r="H147" s="52">
        <v>0</v>
      </c>
      <c r="I147" s="52">
        <v>0</v>
      </c>
      <c r="J147" s="52">
        <v>0</v>
      </c>
      <c r="K147" s="52">
        <v>0</v>
      </c>
      <c r="L147" s="52">
        <v>0</v>
      </c>
      <c r="M147" s="52">
        <v>0</v>
      </c>
      <c r="N147" s="52">
        <v>0</v>
      </c>
      <c r="O147" s="52">
        <v>0</v>
      </c>
      <c r="P147" s="52">
        <v>0</v>
      </c>
      <c r="Q147" s="52">
        <v>120</v>
      </c>
      <c r="R147" s="52">
        <v>0</v>
      </c>
      <c r="S147" s="52">
        <v>0</v>
      </c>
      <c r="T147" s="53">
        <f t="shared" si="10"/>
        <v>120</v>
      </c>
    </row>
    <row r="148" spans="1:20">
      <c r="B148" s="216"/>
      <c r="C148" s="202">
        <v>11</v>
      </c>
      <c r="D148" s="207"/>
      <c r="E148" s="198"/>
      <c r="F148" s="97" t="s">
        <v>373</v>
      </c>
      <c r="G148" s="57">
        <v>10</v>
      </c>
      <c r="H148" s="57">
        <v>0</v>
      </c>
      <c r="I148" s="57">
        <v>0</v>
      </c>
      <c r="J148" s="57">
        <v>0</v>
      </c>
      <c r="K148" s="57">
        <v>0</v>
      </c>
      <c r="L148" s="57">
        <v>0</v>
      </c>
      <c r="M148" s="57">
        <v>0</v>
      </c>
      <c r="N148" s="57">
        <v>0</v>
      </c>
      <c r="O148" s="57">
        <v>0</v>
      </c>
      <c r="P148" s="57">
        <v>0</v>
      </c>
      <c r="Q148" s="57">
        <v>1</v>
      </c>
      <c r="R148" s="57">
        <v>0</v>
      </c>
      <c r="S148" s="57">
        <v>0</v>
      </c>
      <c r="T148" s="58">
        <f t="shared" si="10"/>
        <v>1</v>
      </c>
    </row>
    <row r="149" spans="1:20" ht="16.5" customHeight="1">
      <c r="B149" s="216"/>
      <c r="C149" s="202">
        <v>11</v>
      </c>
      <c r="D149" s="207" t="s">
        <v>791</v>
      </c>
      <c r="E149" s="198" t="s">
        <v>301</v>
      </c>
      <c r="F149" s="92" t="s">
        <v>302</v>
      </c>
      <c r="G149" s="50">
        <v>50</v>
      </c>
      <c r="H149" s="50">
        <v>1</v>
      </c>
      <c r="I149" s="50">
        <v>1</v>
      </c>
      <c r="J149" s="50">
        <v>1</v>
      </c>
      <c r="K149" s="50">
        <v>1</v>
      </c>
      <c r="L149" s="50">
        <v>1</v>
      </c>
      <c r="M149" s="50">
        <v>1</v>
      </c>
      <c r="N149" s="50">
        <v>1</v>
      </c>
      <c r="O149" s="50">
        <v>1</v>
      </c>
      <c r="P149" s="50">
        <v>1</v>
      </c>
      <c r="Q149" s="50">
        <v>1</v>
      </c>
      <c r="R149" s="50">
        <v>1</v>
      </c>
      <c r="S149" s="50">
        <v>1</v>
      </c>
      <c r="T149" s="51">
        <f t="shared" ref="T149:T206" si="11">SUM(H149:S149)</f>
        <v>12</v>
      </c>
    </row>
    <row r="150" spans="1:20" ht="33" customHeight="1">
      <c r="B150" s="216"/>
      <c r="C150" s="202"/>
      <c r="D150" s="207"/>
      <c r="E150" s="198"/>
      <c r="F150" s="96" t="s">
        <v>735</v>
      </c>
      <c r="G150" s="59">
        <v>20</v>
      </c>
      <c r="H150" s="59">
        <v>1</v>
      </c>
      <c r="I150" s="59">
        <v>1</v>
      </c>
      <c r="J150" s="59">
        <v>1</v>
      </c>
      <c r="K150" s="59">
        <v>1</v>
      </c>
      <c r="L150" s="59">
        <v>1</v>
      </c>
      <c r="M150" s="59">
        <v>1</v>
      </c>
      <c r="N150" s="59">
        <v>1</v>
      </c>
      <c r="O150" s="59">
        <v>1</v>
      </c>
      <c r="P150" s="59">
        <v>1</v>
      </c>
      <c r="Q150" s="59">
        <v>1</v>
      </c>
      <c r="R150" s="59">
        <v>1</v>
      </c>
      <c r="S150" s="59">
        <v>1</v>
      </c>
      <c r="T150" s="60">
        <f t="shared" si="11"/>
        <v>12</v>
      </c>
    </row>
    <row r="151" spans="1:20">
      <c r="B151" s="216"/>
      <c r="C151" s="202"/>
      <c r="D151" s="207"/>
      <c r="E151" s="198" t="s">
        <v>789</v>
      </c>
      <c r="F151" s="92" t="s">
        <v>790</v>
      </c>
      <c r="G151" s="50">
        <v>24</v>
      </c>
      <c r="H151" s="50">
        <v>1</v>
      </c>
      <c r="I151" s="50">
        <v>1</v>
      </c>
      <c r="J151" s="50">
        <v>1</v>
      </c>
      <c r="K151" s="50">
        <v>1</v>
      </c>
      <c r="L151" s="50">
        <v>1</v>
      </c>
      <c r="M151" s="50">
        <v>1</v>
      </c>
      <c r="N151" s="50">
        <v>1</v>
      </c>
      <c r="O151" s="50">
        <v>1</v>
      </c>
      <c r="P151" s="50">
        <v>1</v>
      </c>
      <c r="Q151" s="50">
        <v>1</v>
      </c>
      <c r="R151" s="50">
        <v>1</v>
      </c>
      <c r="S151" s="50">
        <v>1</v>
      </c>
      <c r="T151" s="51">
        <f>SUM(H151:S151)</f>
        <v>12</v>
      </c>
    </row>
    <row r="152" spans="1:20">
      <c r="B152" s="216"/>
      <c r="C152" s="202"/>
      <c r="D152" s="207"/>
      <c r="E152" s="198"/>
      <c r="F152" s="96" t="s">
        <v>309</v>
      </c>
      <c r="G152" s="59">
        <v>5</v>
      </c>
      <c r="H152" s="59">
        <v>60</v>
      </c>
      <c r="I152" s="59">
        <v>30</v>
      </c>
      <c r="J152" s="59">
        <v>30</v>
      </c>
      <c r="K152" s="59">
        <v>30</v>
      </c>
      <c r="L152" s="59">
        <v>30</v>
      </c>
      <c r="M152" s="59">
        <v>40</v>
      </c>
      <c r="N152" s="59">
        <v>40</v>
      </c>
      <c r="O152" s="59">
        <v>40</v>
      </c>
      <c r="P152" s="59">
        <v>40</v>
      </c>
      <c r="Q152" s="59">
        <v>60</v>
      </c>
      <c r="R152" s="59">
        <v>60</v>
      </c>
      <c r="S152" s="59">
        <v>60</v>
      </c>
      <c r="T152" s="60">
        <f>SUM(H152:S152)</f>
        <v>520</v>
      </c>
    </row>
    <row r="153" spans="1:20" s="54" customFormat="1" ht="30.75" customHeight="1">
      <c r="A153" s="61"/>
      <c r="B153" s="216"/>
      <c r="C153" s="202">
        <v>12</v>
      </c>
      <c r="D153" s="207" t="s">
        <v>691</v>
      </c>
      <c r="E153" s="198" t="s">
        <v>704</v>
      </c>
      <c r="F153" s="98" t="s">
        <v>303</v>
      </c>
      <c r="G153" s="62">
        <v>160</v>
      </c>
      <c r="H153" s="62">
        <v>1</v>
      </c>
      <c r="I153" s="62">
        <v>1</v>
      </c>
      <c r="J153" s="62">
        <v>1</v>
      </c>
      <c r="K153" s="62">
        <v>1</v>
      </c>
      <c r="L153" s="62">
        <v>1</v>
      </c>
      <c r="M153" s="62">
        <v>1</v>
      </c>
      <c r="N153" s="62">
        <v>1</v>
      </c>
      <c r="O153" s="62">
        <v>1</v>
      </c>
      <c r="P153" s="62">
        <v>1</v>
      </c>
      <c r="Q153" s="62">
        <v>1</v>
      </c>
      <c r="R153" s="62">
        <v>1</v>
      </c>
      <c r="S153" s="62">
        <v>1</v>
      </c>
      <c r="T153" s="63">
        <f t="shared" si="11"/>
        <v>12</v>
      </c>
    </row>
    <row r="154" spans="1:20" s="54" customFormat="1" ht="31.5">
      <c r="A154" s="61"/>
      <c r="B154" s="216"/>
      <c r="C154" s="202">
        <v>13</v>
      </c>
      <c r="D154" s="207"/>
      <c r="E154" s="198"/>
      <c r="F154" s="93" t="s">
        <v>736</v>
      </c>
      <c r="G154" s="52">
        <v>30</v>
      </c>
      <c r="H154" s="52">
        <v>1</v>
      </c>
      <c r="I154" s="52">
        <v>1</v>
      </c>
      <c r="J154" s="52">
        <v>1</v>
      </c>
      <c r="K154" s="52">
        <v>1</v>
      </c>
      <c r="L154" s="52">
        <v>1</v>
      </c>
      <c r="M154" s="52">
        <v>1</v>
      </c>
      <c r="N154" s="52">
        <v>1</v>
      </c>
      <c r="O154" s="52">
        <v>1</v>
      </c>
      <c r="P154" s="52">
        <v>1</v>
      </c>
      <c r="Q154" s="52">
        <v>1</v>
      </c>
      <c r="R154" s="52">
        <v>1</v>
      </c>
      <c r="S154" s="52">
        <v>1</v>
      </c>
      <c r="T154" s="53">
        <f t="shared" si="11"/>
        <v>12</v>
      </c>
    </row>
    <row r="155" spans="1:20" s="54" customFormat="1">
      <c r="A155" s="61"/>
      <c r="B155" s="216"/>
      <c r="C155" s="202">
        <v>13</v>
      </c>
      <c r="D155" s="207"/>
      <c r="E155" s="198"/>
      <c r="F155" s="93" t="s">
        <v>304</v>
      </c>
      <c r="G155" s="52">
        <v>20</v>
      </c>
      <c r="H155" s="52">
        <v>1</v>
      </c>
      <c r="I155" s="52">
        <v>1</v>
      </c>
      <c r="J155" s="52">
        <v>1</v>
      </c>
      <c r="K155" s="52">
        <v>1</v>
      </c>
      <c r="L155" s="52">
        <v>1</v>
      </c>
      <c r="M155" s="52">
        <v>1</v>
      </c>
      <c r="N155" s="52">
        <v>1</v>
      </c>
      <c r="O155" s="52">
        <v>1</v>
      </c>
      <c r="P155" s="52">
        <v>1</v>
      </c>
      <c r="Q155" s="52">
        <v>1</v>
      </c>
      <c r="R155" s="52">
        <v>1</v>
      </c>
      <c r="S155" s="52">
        <v>1</v>
      </c>
      <c r="T155" s="53">
        <f t="shared" si="11"/>
        <v>12</v>
      </c>
    </row>
    <row r="156" spans="1:20" s="54" customFormat="1">
      <c r="A156" s="61"/>
      <c r="B156" s="216"/>
      <c r="C156" s="202">
        <v>13</v>
      </c>
      <c r="D156" s="207"/>
      <c r="E156" s="198"/>
      <c r="F156" s="93" t="s">
        <v>305</v>
      </c>
      <c r="G156" s="52">
        <v>20</v>
      </c>
      <c r="H156" s="52">
        <v>1</v>
      </c>
      <c r="I156" s="52">
        <v>1</v>
      </c>
      <c r="J156" s="52">
        <v>1</v>
      </c>
      <c r="K156" s="52">
        <v>1</v>
      </c>
      <c r="L156" s="52">
        <v>1</v>
      </c>
      <c r="M156" s="52">
        <v>1</v>
      </c>
      <c r="N156" s="52">
        <v>1</v>
      </c>
      <c r="O156" s="52">
        <v>1</v>
      </c>
      <c r="P156" s="52">
        <v>1</v>
      </c>
      <c r="Q156" s="52">
        <v>1</v>
      </c>
      <c r="R156" s="52">
        <v>1</v>
      </c>
      <c r="S156" s="52">
        <v>1</v>
      </c>
      <c r="T156" s="53">
        <f t="shared" si="11"/>
        <v>12</v>
      </c>
    </row>
    <row r="157" spans="1:20">
      <c r="B157" s="216"/>
      <c r="C157" s="202">
        <v>13</v>
      </c>
      <c r="D157" s="207"/>
      <c r="E157" s="198"/>
      <c r="F157" s="93" t="s">
        <v>715</v>
      </c>
      <c r="G157" s="52">
        <v>180</v>
      </c>
      <c r="H157" s="52">
        <v>1</v>
      </c>
      <c r="I157" s="52">
        <v>1</v>
      </c>
      <c r="J157" s="52">
        <v>1</v>
      </c>
      <c r="K157" s="52">
        <v>1</v>
      </c>
      <c r="L157" s="52">
        <v>1</v>
      </c>
      <c r="M157" s="52">
        <v>1</v>
      </c>
      <c r="N157" s="52">
        <v>1</v>
      </c>
      <c r="O157" s="52">
        <v>1</v>
      </c>
      <c r="P157" s="52">
        <v>1</v>
      </c>
      <c r="Q157" s="52">
        <v>1</v>
      </c>
      <c r="R157" s="52">
        <v>1</v>
      </c>
      <c r="S157" s="52">
        <v>1</v>
      </c>
      <c r="T157" s="53">
        <f t="shared" si="11"/>
        <v>12</v>
      </c>
    </row>
    <row r="158" spans="1:20">
      <c r="B158" s="216"/>
      <c r="C158" s="202">
        <v>13</v>
      </c>
      <c r="D158" s="207"/>
      <c r="E158" s="198"/>
      <c r="F158" s="93" t="s">
        <v>774</v>
      </c>
      <c r="G158" s="52">
        <v>120</v>
      </c>
      <c r="H158" s="52">
        <v>1</v>
      </c>
      <c r="I158" s="52">
        <v>1</v>
      </c>
      <c r="J158" s="52">
        <v>1</v>
      </c>
      <c r="K158" s="52">
        <v>1</v>
      </c>
      <c r="L158" s="52">
        <v>1</v>
      </c>
      <c r="M158" s="52">
        <v>1</v>
      </c>
      <c r="N158" s="52">
        <v>1</v>
      </c>
      <c r="O158" s="52">
        <v>1</v>
      </c>
      <c r="P158" s="52">
        <v>1</v>
      </c>
      <c r="Q158" s="52">
        <v>1</v>
      </c>
      <c r="R158" s="52">
        <v>1</v>
      </c>
      <c r="S158" s="52">
        <v>1</v>
      </c>
      <c r="T158" s="53">
        <f t="shared" si="11"/>
        <v>12</v>
      </c>
    </row>
    <row r="159" spans="1:20">
      <c r="B159" s="216"/>
      <c r="C159" s="202">
        <v>13</v>
      </c>
      <c r="D159" s="207"/>
      <c r="E159" s="198"/>
      <c r="F159" s="97" t="s">
        <v>306</v>
      </c>
      <c r="G159" s="57">
        <v>90</v>
      </c>
      <c r="H159" s="57">
        <v>1</v>
      </c>
      <c r="I159" s="57">
        <v>1</v>
      </c>
      <c r="J159" s="57">
        <v>1</v>
      </c>
      <c r="K159" s="57">
        <v>1</v>
      </c>
      <c r="L159" s="57">
        <v>1</v>
      </c>
      <c r="M159" s="57">
        <v>1</v>
      </c>
      <c r="N159" s="57">
        <v>1</v>
      </c>
      <c r="O159" s="57">
        <v>1</v>
      </c>
      <c r="P159" s="57">
        <v>1</v>
      </c>
      <c r="Q159" s="57">
        <v>1</v>
      </c>
      <c r="R159" s="57">
        <v>1</v>
      </c>
      <c r="S159" s="57">
        <v>1</v>
      </c>
      <c r="T159" s="58">
        <f t="shared" si="11"/>
        <v>12</v>
      </c>
    </row>
    <row r="160" spans="1:20">
      <c r="B160" s="216"/>
      <c r="C160" s="202">
        <v>13</v>
      </c>
      <c r="D160" s="207"/>
      <c r="E160" s="198" t="s">
        <v>705</v>
      </c>
      <c r="F160" s="92" t="s">
        <v>307</v>
      </c>
      <c r="G160" s="50">
        <v>1</v>
      </c>
      <c r="H160" s="50">
        <v>2</v>
      </c>
      <c r="I160" s="50">
        <v>2</v>
      </c>
      <c r="J160" s="50">
        <v>2</v>
      </c>
      <c r="K160" s="50">
        <v>2</v>
      </c>
      <c r="L160" s="50">
        <v>2</v>
      </c>
      <c r="M160" s="50">
        <v>2</v>
      </c>
      <c r="N160" s="50">
        <v>2</v>
      </c>
      <c r="O160" s="50">
        <v>2</v>
      </c>
      <c r="P160" s="50">
        <v>2</v>
      </c>
      <c r="Q160" s="50">
        <v>2</v>
      </c>
      <c r="R160" s="50">
        <v>2</v>
      </c>
      <c r="S160" s="50">
        <v>2</v>
      </c>
      <c r="T160" s="51">
        <f t="shared" si="11"/>
        <v>24</v>
      </c>
    </row>
    <row r="161" spans="1:20">
      <c r="B161" s="216"/>
      <c r="C161" s="202">
        <v>13</v>
      </c>
      <c r="D161" s="207"/>
      <c r="E161" s="198"/>
      <c r="F161" s="97" t="s">
        <v>308</v>
      </c>
      <c r="G161" s="57">
        <v>10</v>
      </c>
      <c r="H161" s="57">
        <v>2</v>
      </c>
      <c r="I161" s="57">
        <v>2</v>
      </c>
      <c r="J161" s="57">
        <v>2</v>
      </c>
      <c r="K161" s="57">
        <v>2</v>
      </c>
      <c r="L161" s="57">
        <v>2</v>
      </c>
      <c r="M161" s="57">
        <v>2</v>
      </c>
      <c r="N161" s="57">
        <v>2</v>
      </c>
      <c r="O161" s="57">
        <v>2</v>
      </c>
      <c r="P161" s="57">
        <v>2</v>
      </c>
      <c r="Q161" s="57">
        <v>2</v>
      </c>
      <c r="R161" s="57">
        <v>2</v>
      </c>
      <c r="S161" s="57">
        <v>2</v>
      </c>
      <c r="T161" s="58">
        <f t="shared" si="11"/>
        <v>24</v>
      </c>
    </row>
    <row r="162" spans="1:20" s="54" customFormat="1" ht="31.5">
      <c r="A162" s="61"/>
      <c r="B162" s="216"/>
      <c r="C162" s="202">
        <v>13</v>
      </c>
      <c r="D162" s="207"/>
      <c r="E162" s="198" t="s">
        <v>706</v>
      </c>
      <c r="F162" s="92" t="s">
        <v>721</v>
      </c>
      <c r="G162" s="50">
        <v>30</v>
      </c>
      <c r="H162" s="50">
        <v>0</v>
      </c>
      <c r="I162" s="50">
        <v>0</v>
      </c>
      <c r="J162" s="50">
        <v>1</v>
      </c>
      <c r="K162" s="50">
        <v>0</v>
      </c>
      <c r="L162" s="50">
        <v>0</v>
      </c>
      <c r="M162" s="50">
        <v>0</v>
      </c>
      <c r="N162" s="50">
        <v>0</v>
      </c>
      <c r="O162" s="50">
        <v>0</v>
      </c>
      <c r="P162" s="50">
        <v>1</v>
      </c>
      <c r="Q162" s="50">
        <v>0</v>
      </c>
      <c r="R162" s="50">
        <v>0</v>
      </c>
      <c r="S162" s="50">
        <v>0</v>
      </c>
      <c r="T162" s="51">
        <f t="shared" ref="T162:T166" si="12">SUM(H162:S162)</f>
        <v>2</v>
      </c>
    </row>
    <row r="163" spans="1:20" s="54" customFormat="1" ht="18.75" customHeight="1">
      <c r="A163" s="61"/>
      <c r="B163" s="216"/>
      <c r="C163" s="202"/>
      <c r="D163" s="207"/>
      <c r="E163" s="198"/>
      <c r="F163" s="93" t="s">
        <v>737</v>
      </c>
      <c r="G163" s="62">
        <v>40</v>
      </c>
      <c r="H163" s="62">
        <v>0</v>
      </c>
      <c r="I163" s="62">
        <v>0</v>
      </c>
      <c r="J163" s="62">
        <v>1</v>
      </c>
      <c r="K163" s="62">
        <v>0</v>
      </c>
      <c r="L163" s="62">
        <v>0</v>
      </c>
      <c r="M163" s="62">
        <v>0</v>
      </c>
      <c r="N163" s="62">
        <v>0</v>
      </c>
      <c r="O163" s="62">
        <v>0</v>
      </c>
      <c r="P163" s="62">
        <v>1</v>
      </c>
      <c r="Q163" s="62">
        <v>0</v>
      </c>
      <c r="R163" s="62">
        <v>0</v>
      </c>
      <c r="S163" s="62">
        <v>0</v>
      </c>
      <c r="T163" s="63">
        <f t="shared" si="12"/>
        <v>2</v>
      </c>
    </row>
    <row r="164" spans="1:20">
      <c r="B164" s="216"/>
      <c r="C164" s="202">
        <v>13</v>
      </c>
      <c r="D164" s="207"/>
      <c r="E164" s="198"/>
      <c r="F164" s="93" t="s">
        <v>715</v>
      </c>
      <c r="G164" s="52">
        <v>180</v>
      </c>
      <c r="H164" s="52">
        <v>0</v>
      </c>
      <c r="I164" s="52">
        <v>0</v>
      </c>
      <c r="J164" s="52">
        <v>1</v>
      </c>
      <c r="K164" s="52">
        <v>0</v>
      </c>
      <c r="L164" s="52">
        <v>0</v>
      </c>
      <c r="M164" s="52">
        <v>0</v>
      </c>
      <c r="N164" s="52">
        <v>0</v>
      </c>
      <c r="O164" s="52">
        <v>0</v>
      </c>
      <c r="P164" s="52">
        <v>1</v>
      </c>
      <c r="Q164" s="52">
        <v>0</v>
      </c>
      <c r="R164" s="52">
        <v>0</v>
      </c>
      <c r="S164" s="52">
        <v>0</v>
      </c>
      <c r="T164" s="53">
        <f t="shared" si="12"/>
        <v>2</v>
      </c>
    </row>
    <row r="165" spans="1:20">
      <c r="B165" s="216"/>
      <c r="C165" s="202">
        <v>13</v>
      </c>
      <c r="D165" s="207"/>
      <c r="E165" s="198"/>
      <c r="F165" s="93" t="s">
        <v>775</v>
      </c>
      <c r="G165" s="52">
        <v>120</v>
      </c>
      <c r="H165" s="52">
        <v>0</v>
      </c>
      <c r="I165" s="52">
        <v>0</v>
      </c>
      <c r="J165" s="52">
        <v>1</v>
      </c>
      <c r="K165" s="52">
        <v>0</v>
      </c>
      <c r="L165" s="52">
        <v>0</v>
      </c>
      <c r="M165" s="52">
        <v>0</v>
      </c>
      <c r="N165" s="52">
        <v>0</v>
      </c>
      <c r="O165" s="52">
        <v>0</v>
      </c>
      <c r="P165" s="52">
        <v>1</v>
      </c>
      <c r="Q165" s="52">
        <v>0</v>
      </c>
      <c r="R165" s="52">
        <v>0</v>
      </c>
      <c r="S165" s="52">
        <v>0</v>
      </c>
      <c r="T165" s="53">
        <f t="shared" si="12"/>
        <v>2</v>
      </c>
    </row>
    <row r="166" spans="1:20">
      <c r="B166" s="216"/>
      <c r="C166" s="202">
        <v>13</v>
      </c>
      <c r="D166" s="207"/>
      <c r="E166" s="198"/>
      <c r="F166" s="96" t="s">
        <v>306</v>
      </c>
      <c r="G166" s="57">
        <v>90</v>
      </c>
      <c r="H166" s="59">
        <v>0</v>
      </c>
      <c r="I166" s="59">
        <v>0</v>
      </c>
      <c r="J166" s="59">
        <v>1</v>
      </c>
      <c r="K166" s="59">
        <v>0</v>
      </c>
      <c r="L166" s="59">
        <v>0</v>
      </c>
      <c r="M166" s="59">
        <v>0</v>
      </c>
      <c r="N166" s="59">
        <v>0</v>
      </c>
      <c r="O166" s="59">
        <v>0</v>
      </c>
      <c r="P166" s="59">
        <v>1</v>
      </c>
      <c r="Q166" s="59">
        <v>0</v>
      </c>
      <c r="R166" s="59">
        <v>0</v>
      </c>
      <c r="S166" s="59">
        <v>0</v>
      </c>
      <c r="T166" s="60">
        <f t="shared" si="12"/>
        <v>2</v>
      </c>
    </row>
    <row r="167" spans="1:20">
      <c r="B167" s="216"/>
      <c r="C167" s="202">
        <v>13</v>
      </c>
      <c r="D167" s="207" t="s">
        <v>690</v>
      </c>
      <c r="E167" s="198" t="s">
        <v>298</v>
      </c>
      <c r="F167" s="99" t="s">
        <v>299</v>
      </c>
      <c r="G167" s="55">
        <v>0.5</v>
      </c>
      <c r="H167" s="55">
        <v>26</v>
      </c>
      <c r="I167" s="55">
        <v>19</v>
      </c>
      <c r="J167" s="55">
        <v>15</v>
      </c>
      <c r="K167" s="55">
        <v>15</v>
      </c>
      <c r="L167" s="55">
        <v>15</v>
      </c>
      <c r="M167" s="55">
        <v>15</v>
      </c>
      <c r="N167" s="55">
        <v>15</v>
      </c>
      <c r="O167" s="55">
        <v>15</v>
      </c>
      <c r="P167" s="55">
        <v>15</v>
      </c>
      <c r="Q167" s="55">
        <v>15</v>
      </c>
      <c r="R167" s="55">
        <v>15</v>
      </c>
      <c r="S167" s="55">
        <v>15</v>
      </c>
      <c r="T167" s="56">
        <f t="shared" ref="T167:T171" si="13">SUM(H167:S167)</f>
        <v>195</v>
      </c>
    </row>
    <row r="168" spans="1:20">
      <c r="B168" s="216"/>
      <c r="C168" s="202">
        <v>14</v>
      </c>
      <c r="D168" s="207"/>
      <c r="E168" s="198"/>
      <c r="F168" s="93" t="s">
        <v>300</v>
      </c>
      <c r="G168" s="52">
        <v>5</v>
      </c>
      <c r="H168" s="52">
        <f>7+50+13</f>
        <v>70</v>
      </c>
      <c r="I168" s="52">
        <f>5+50+13</f>
        <v>68</v>
      </c>
      <c r="J168" s="52">
        <f>4+50+13</f>
        <v>67</v>
      </c>
      <c r="K168" s="52">
        <f t="shared" ref="K168:S168" si="14">4+50+13</f>
        <v>67</v>
      </c>
      <c r="L168" s="52">
        <f t="shared" si="14"/>
        <v>67</v>
      </c>
      <c r="M168" s="52">
        <f t="shared" si="14"/>
        <v>67</v>
      </c>
      <c r="N168" s="52">
        <f t="shared" si="14"/>
        <v>67</v>
      </c>
      <c r="O168" s="52">
        <f t="shared" si="14"/>
        <v>67</v>
      </c>
      <c r="P168" s="52">
        <f t="shared" si="14"/>
        <v>67</v>
      </c>
      <c r="Q168" s="52">
        <f t="shared" si="14"/>
        <v>67</v>
      </c>
      <c r="R168" s="52">
        <f t="shared" si="14"/>
        <v>67</v>
      </c>
      <c r="S168" s="52">
        <f t="shared" si="14"/>
        <v>67</v>
      </c>
      <c r="T168" s="53">
        <f t="shared" si="13"/>
        <v>808</v>
      </c>
    </row>
    <row r="169" spans="1:20">
      <c r="B169" s="216"/>
      <c r="C169" s="202">
        <v>14</v>
      </c>
      <c r="D169" s="207"/>
      <c r="E169" s="198"/>
      <c r="F169" s="93" t="s">
        <v>722</v>
      </c>
      <c r="G169" s="52">
        <v>1</v>
      </c>
      <c r="H169" s="52">
        <v>26</v>
      </c>
      <c r="I169" s="52">
        <v>19</v>
      </c>
      <c r="J169" s="52">
        <v>15</v>
      </c>
      <c r="K169" s="52">
        <v>15</v>
      </c>
      <c r="L169" s="52">
        <v>15</v>
      </c>
      <c r="M169" s="52">
        <v>15</v>
      </c>
      <c r="N169" s="52">
        <v>15</v>
      </c>
      <c r="O169" s="52">
        <v>15</v>
      </c>
      <c r="P169" s="52">
        <v>15</v>
      </c>
      <c r="Q169" s="52">
        <v>15</v>
      </c>
      <c r="R169" s="52">
        <v>15</v>
      </c>
      <c r="S169" s="52">
        <v>15</v>
      </c>
      <c r="T169" s="53">
        <f t="shared" si="13"/>
        <v>195</v>
      </c>
    </row>
    <row r="170" spans="1:20" ht="16.5" customHeight="1">
      <c r="B170" s="216"/>
      <c r="C170" s="202">
        <v>14</v>
      </c>
      <c r="D170" s="207"/>
      <c r="E170" s="198"/>
      <c r="F170" s="93" t="s">
        <v>723</v>
      </c>
      <c r="G170" s="52">
        <v>2</v>
      </c>
      <c r="H170" s="52">
        <v>50</v>
      </c>
      <c r="I170" s="52">
        <v>50</v>
      </c>
      <c r="J170" s="52">
        <v>50</v>
      </c>
      <c r="K170" s="52">
        <v>50</v>
      </c>
      <c r="L170" s="52">
        <v>50</v>
      </c>
      <c r="M170" s="52">
        <v>50</v>
      </c>
      <c r="N170" s="52">
        <v>50</v>
      </c>
      <c r="O170" s="52">
        <v>50</v>
      </c>
      <c r="P170" s="52">
        <v>50</v>
      </c>
      <c r="Q170" s="52">
        <v>50</v>
      </c>
      <c r="R170" s="52">
        <v>50</v>
      </c>
      <c r="S170" s="52">
        <v>50</v>
      </c>
      <c r="T170" s="53">
        <f t="shared" si="13"/>
        <v>600</v>
      </c>
    </row>
    <row r="171" spans="1:20" ht="16.5" customHeight="1">
      <c r="B171" s="216"/>
      <c r="C171" s="202">
        <v>14</v>
      </c>
      <c r="D171" s="207"/>
      <c r="E171" s="198"/>
      <c r="F171" s="96" t="s">
        <v>738</v>
      </c>
      <c r="G171" s="59">
        <v>2</v>
      </c>
      <c r="H171" s="59">
        <v>76</v>
      </c>
      <c r="I171" s="59">
        <v>69</v>
      </c>
      <c r="J171" s="59">
        <v>65</v>
      </c>
      <c r="K171" s="59">
        <v>65</v>
      </c>
      <c r="L171" s="59">
        <v>65</v>
      </c>
      <c r="M171" s="59">
        <v>65</v>
      </c>
      <c r="N171" s="59">
        <v>65</v>
      </c>
      <c r="O171" s="59">
        <v>65</v>
      </c>
      <c r="P171" s="59">
        <v>65</v>
      </c>
      <c r="Q171" s="59">
        <v>65</v>
      </c>
      <c r="R171" s="59">
        <v>65</v>
      </c>
      <c r="S171" s="59">
        <v>65</v>
      </c>
      <c r="T171" s="60">
        <f t="shared" si="13"/>
        <v>795</v>
      </c>
    </row>
    <row r="172" spans="1:20" ht="31.5">
      <c r="B172" s="216"/>
      <c r="C172" s="202">
        <v>14</v>
      </c>
      <c r="D172" s="207" t="s">
        <v>773</v>
      </c>
      <c r="E172" s="208" t="s">
        <v>310</v>
      </c>
      <c r="F172" s="121" t="s">
        <v>720</v>
      </c>
      <c r="G172" s="145">
        <v>5</v>
      </c>
      <c r="H172" s="145">
        <v>55</v>
      </c>
      <c r="I172" s="145">
        <v>16</v>
      </c>
      <c r="J172" s="145">
        <v>16</v>
      </c>
      <c r="K172" s="145">
        <v>16</v>
      </c>
      <c r="L172" s="145">
        <v>16</v>
      </c>
      <c r="M172" s="145">
        <v>16</v>
      </c>
      <c r="N172" s="145">
        <v>16</v>
      </c>
      <c r="O172" s="145">
        <v>30</v>
      </c>
      <c r="P172" s="145">
        <v>16</v>
      </c>
      <c r="Q172" s="145">
        <v>16</v>
      </c>
      <c r="R172" s="145">
        <v>16</v>
      </c>
      <c r="S172" s="145">
        <v>16</v>
      </c>
      <c r="T172" s="146">
        <f t="shared" ref="T172:T173" si="15">SUM(H172:S172)</f>
        <v>245</v>
      </c>
    </row>
    <row r="173" spans="1:20">
      <c r="B173" s="216"/>
      <c r="C173" s="202"/>
      <c r="D173" s="207"/>
      <c r="E173" s="209"/>
      <c r="F173" s="111" t="s">
        <v>717</v>
      </c>
      <c r="G173" s="115">
        <v>10</v>
      </c>
      <c r="H173" s="115">
        <v>15</v>
      </c>
      <c r="I173" s="115">
        <v>15</v>
      </c>
      <c r="J173" s="115">
        <v>15</v>
      </c>
      <c r="K173" s="115">
        <v>15</v>
      </c>
      <c r="L173" s="115">
        <v>15</v>
      </c>
      <c r="M173" s="115">
        <v>15</v>
      </c>
      <c r="N173" s="115">
        <v>15</v>
      </c>
      <c r="O173" s="115">
        <v>15</v>
      </c>
      <c r="P173" s="115">
        <v>15</v>
      </c>
      <c r="Q173" s="115">
        <v>15</v>
      </c>
      <c r="R173" s="115">
        <v>15</v>
      </c>
      <c r="S173" s="115">
        <v>15</v>
      </c>
      <c r="T173" s="126">
        <f t="shared" si="15"/>
        <v>180</v>
      </c>
    </row>
    <row r="174" spans="1:20" ht="16.5" customHeight="1">
      <c r="B174" s="216"/>
      <c r="C174" s="202">
        <v>15</v>
      </c>
      <c r="D174" s="207"/>
      <c r="E174" s="209"/>
      <c r="F174" s="111" t="s">
        <v>739</v>
      </c>
      <c r="G174" s="115">
        <v>5</v>
      </c>
      <c r="H174" s="115">
        <v>1</v>
      </c>
      <c r="I174" s="115">
        <v>1</v>
      </c>
      <c r="J174" s="115">
        <v>1</v>
      </c>
      <c r="K174" s="115">
        <v>1</v>
      </c>
      <c r="L174" s="115">
        <v>1</v>
      </c>
      <c r="M174" s="115">
        <v>1</v>
      </c>
      <c r="N174" s="115">
        <v>1</v>
      </c>
      <c r="O174" s="115">
        <v>1</v>
      </c>
      <c r="P174" s="115">
        <v>1</v>
      </c>
      <c r="Q174" s="115">
        <v>1</v>
      </c>
      <c r="R174" s="115">
        <v>1</v>
      </c>
      <c r="S174" s="115">
        <v>1</v>
      </c>
      <c r="T174" s="126">
        <f>SUM(H174:S174)</f>
        <v>12</v>
      </c>
    </row>
    <row r="175" spans="1:20" ht="16.5" customHeight="1">
      <c r="B175" s="216"/>
      <c r="C175" s="202">
        <v>15</v>
      </c>
      <c r="D175" s="207"/>
      <c r="E175" s="210"/>
      <c r="F175" s="113" t="s">
        <v>738</v>
      </c>
      <c r="G175" s="114">
        <v>5</v>
      </c>
      <c r="H175" s="114">
        <v>1</v>
      </c>
      <c r="I175" s="114">
        <v>1</v>
      </c>
      <c r="J175" s="114">
        <v>1</v>
      </c>
      <c r="K175" s="114">
        <v>1</v>
      </c>
      <c r="L175" s="114">
        <v>1</v>
      </c>
      <c r="M175" s="114">
        <v>1</v>
      </c>
      <c r="N175" s="114">
        <v>1</v>
      </c>
      <c r="O175" s="114">
        <v>1</v>
      </c>
      <c r="P175" s="114">
        <v>1</v>
      </c>
      <c r="Q175" s="114">
        <v>1</v>
      </c>
      <c r="R175" s="114">
        <v>1</v>
      </c>
      <c r="S175" s="114">
        <v>1</v>
      </c>
      <c r="T175" s="128">
        <f>SUM(H175:S175)</f>
        <v>12</v>
      </c>
    </row>
    <row r="176" spans="1:20" ht="31.5">
      <c r="B176" s="216"/>
      <c r="C176" s="202">
        <v>15</v>
      </c>
      <c r="D176" s="207"/>
      <c r="E176" s="211" t="s">
        <v>311</v>
      </c>
      <c r="F176" s="121" t="s">
        <v>720</v>
      </c>
      <c r="G176" s="145">
        <v>10</v>
      </c>
      <c r="H176" s="145">
        <v>45</v>
      </c>
      <c r="I176" s="145">
        <v>11</v>
      </c>
      <c r="J176" s="145">
        <v>11</v>
      </c>
      <c r="K176" s="145">
        <v>11</v>
      </c>
      <c r="L176" s="145">
        <v>11</v>
      </c>
      <c r="M176" s="145">
        <v>11</v>
      </c>
      <c r="N176" s="145">
        <v>11</v>
      </c>
      <c r="O176" s="145">
        <v>11</v>
      </c>
      <c r="P176" s="145">
        <v>11</v>
      </c>
      <c r="Q176" s="145">
        <v>11</v>
      </c>
      <c r="R176" s="145">
        <v>11</v>
      </c>
      <c r="S176" s="145">
        <v>16</v>
      </c>
      <c r="T176" s="146">
        <f t="shared" si="11"/>
        <v>171</v>
      </c>
    </row>
    <row r="177" spans="2:20">
      <c r="B177" s="216"/>
      <c r="C177" s="202"/>
      <c r="D177" s="207"/>
      <c r="E177" s="212"/>
      <c r="F177" s="111" t="s">
        <v>716</v>
      </c>
      <c r="G177" s="115">
        <v>5</v>
      </c>
      <c r="H177" s="115">
        <v>15</v>
      </c>
      <c r="I177" s="115">
        <v>3</v>
      </c>
      <c r="J177" s="115">
        <v>3</v>
      </c>
      <c r="K177" s="115">
        <v>3</v>
      </c>
      <c r="L177" s="115">
        <v>3</v>
      </c>
      <c r="M177" s="115">
        <v>3</v>
      </c>
      <c r="N177" s="115">
        <v>3</v>
      </c>
      <c r="O177" s="115">
        <v>3</v>
      </c>
      <c r="P177" s="115">
        <v>3</v>
      </c>
      <c r="Q177" s="115">
        <v>3</v>
      </c>
      <c r="R177" s="115">
        <v>3</v>
      </c>
      <c r="S177" s="115">
        <v>5</v>
      </c>
      <c r="T177" s="126">
        <f t="shared" ref="T177" si="16">SUM(H177:S177)</f>
        <v>50</v>
      </c>
    </row>
    <row r="178" spans="2:20" ht="16.5" customHeight="1">
      <c r="B178" s="216"/>
      <c r="C178" s="202">
        <v>15</v>
      </c>
      <c r="D178" s="207"/>
      <c r="E178" s="212"/>
      <c r="F178" s="111" t="s">
        <v>740</v>
      </c>
      <c r="G178" s="115">
        <v>10</v>
      </c>
      <c r="H178" s="115">
        <v>1</v>
      </c>
      <c r="I178" s="115">
        <v>1</v>
      </c>
      <c r="J178" s="115">
        <v>1</v>
      </c>
      <c r="K178" s="115">
        <v>1</v>
      </c>
      <c r="L178" s="115">
        <v>1</v>
      </c>
      <c r="M178" s="115">
        <v>1</v>
      </c>
      <c r="N178" s="115">
        <v>1</v>
      </c>
      <c r="O178" s="115">
        <v>1</v>
      </c>
      <c r="P178" s="115">
        <v>1</v>
      </c>
      <c r="Q178" s="115">
        <v>1</v>
      </c>
      <c r="R178" s="115">
        <v>1</v>
      </c>
      <c r="S178" s="115">
        <v>1</v>
      </c>
      <c r="T178" s="126">
        <f>SUM(H178:S178)</f>
        <v>12</v>
      </c>
    </row>
    <row r="179" spans="2:20">
      <c r="B179" s="216"/>
      <c r="C179" s="202">
        <v>15</v>
      </c>
      <c r="D179" s="207"/>
      <c r="E179" s="213"/>
      <c r="F179" s="113" t="s">
        <v>738</v>
      </c>
      <c r="G179" s="114">
        <v>2</v>
      </c>
      <c r="H179" s="114">
        <f>H176-H178</f>
        <v>44</v>
      </c>
      <c r="I179" s="114">
        <f t="shared" ref="I179:S179" si="17">I176-I178</f>
        <v>10</v>
      </c>
      <c r="J179" s="114">
        <f t="shared" si="17"/>
        <v>10</v>
      </c>
      <c r="K179" s="114">
        <f t="shared" si="17"/>
        <v>10</v>
      </c>
      <c r="L179" s="114">
        <f t="shared" si="17"/>
        <v>10</v>
      </c>
      <c r="M179" s="114">
        <f t="shared" si="17"/>
        <v>10</v>
      </c>
      <c r="N179" s="114">
        <f t="shared" si="17"/>
        <v>10</v>
      </c>
      <c r="O179" s="114">
        <f t="shared" si="17"/>
        <v>10</v>
      </c>
      <c r="P179" s="114">
        <f t="shared" si="17"/>
        <v>10</v>
      </c>
      <c r="Q179" s="114">
        <f t="shared" si="17"/>
        <v>10</v>
      </c>
      <c r="R179" s="114">
        <f t="shared" si="17"/>
        <v>10</v>
      </c>
      <c r="S179" s="114">
        <f t="shared" si="17"/>
        <v>15</v>
      </c>
      <c r="T179" s="128">
        <f t="shared" ref="T179" si="18">SUM(H179:S179)</f>
        <v>159</v>
      </c>
    </row>
    <row r="180" spans="2:20" ht="31.5">
      <c r="B180" s="216"/>
      <c r="C180" s="202">
        <v>15</v>
      </c>
      <c r="D180" s="207"/>
      <c r="E180" s="208" t="s">
        <v>312</v>
      </c>
      <c r="F180" s="98" t="s">
        <v>720</v>
      </c>
      <c r="G180" s="62">
        <v>7</v>
      </c>
      <c r="H180" s="62">
        <f>135+50</f>
        <v>185</v>
      </c>
      <c r="I180" s="62">
        <f>35+50</f>
        <v>85</v>
      </c>
      <c r="J180" s="62">
        <f>18+50</f>
        <v>68</v>
      </c>
      <c r="K180" s="62">
        <v>68</v>
      </c>
      <c r="L180" s="62">
        <v>68</v>
      </c>
      <c r="M180" s="62">
        <v>68</v>
      </c>
      <c r="N180" s="62">
        <v>68</v>
      </c>
      <c r="O180" s="62">
        <v>68</v>
      </c>
      <c r="P180" s="62">
        <v>78</v>
      </c>
      <c r="Q180" s="62">
        <v>68</v>
      </c>
      <c r="R180" s="62">
        <v>68</v>
      </c>
      <c r="S180" s="62">
        <v>222</v>
      </c>
      <c r="T180" s="63">
        <f>SUM(H180:S180)</f>
        <v>1114</v>
      </c>
    </row>
    <row r="181" spans="2:20">
      <c r="B181" s="216"/>
      <c r="C181" s="202"/>
      <c r="D181" s="207"/>
      <c r="E181" s="209"/>
      <c r="F181" s="93" t="s">
        <v>717</v>
      </c>
      <c r="G181" s="52">
        <v>5</v>
      </c>
      <c r="H181" s="52">
        <f>ROUNDDOWN(H180/4,0)</f>
        <v>46</v>
      </c>
      <c r="I181" s="52">
        <f>ROUNDDOWN(I180/4,0)</f>
        <v>21</v>
      </c>
      <c r="J181" s="52">
        <f t="shared" ref="J181:S181" si="19">ROUNDDOWN(J180/4,0)</f>
        <v>17</v>
      </c>
      <c r="K181" s="52">
        <f t="shared" si="19"/>
        <v>17</v>
      </c>
      <c r="L181" s="52">
        <f t="shared" si="19"/>
        <v>17</v>
      </c>
      <c r="M181" s="52">
        <f t="shared" si="19"/>
        <v>17</v>
      </c>
      <c r="N181" s="52">
        <f t="shared" si="19"/>
        <v>17</v>
      </c>
      <c r="O181" s="52">
        <f t="shared" si="19"/>
        <v>17</v>
      </c>
      <c r="P181" s="52">
        <f t="shared" si="19"/>
        <v>19</v>
      </c>
      <c r="Q181" s="52">
        <f t="shared" si="19"/>
        <v>17</v>
      </c>
      <c r="R181" s="52">
        <f t="shared" si="19"/>
        <v>17</v>
      </c>
      <c r="S181" s="52">
        <f t="shared" si="19"/>
        <v>55</v>
      </c>
      <c r="T181" s="53">
        <f>SUM(H181:S181)</f>
        <v>277</v>
      </c>
    </row>
    <row r="182" spans="2:20">
      <c r="B182" s="216"/>
      <c r="C182" s="202">
        <v>15</v>
      </c>
      <c r="D182" s="207"/>
      <c r="E182" s="209"/>
      <c r="F182" s="93" t="s">
        <v>313</v>
      </c>
      <c r="G182" s="52">
        <v>10</v>
      </c>
      <c r="H182" s="52">
        <v>19</v>
      </c>
      <c r="I182" s="52">
        <v>9</v>
      </c>
      <c r="J182" s="52">
        <v>7</v>
      </c>
      <c r="K182" s="52">
        <v>7</v>
      </c>
      <c r="L182" s="52">
        <v>7</v>
      </c>
      <c r="M182" s="52">
        <v>7</v>
      </c>
      <c r="N182" s="52">
        <v>7</v>
      </c>
      <c r="O182" s="52">
        <v>7</v>
      </c>
      <c r="P182" s="52">
        <v>8</v>
      </c>
      <c r="Q182" s="52">
        <v>7</v>
      </c>
      <c r="R182" s="52">
        <v>7</v>
      </c>
      <c r="S182" s="52">
        <v>22</v>
      </c>
      <c r="T182" s="53">
        <f>SUM(H182:S182)</f>
        <v>114</v>
      </c>
    </row>
    <row r="183" spans="2:20">
      <c r="B183" s="216"/>
      <c r="C183" s="202">
        <v>15</v>
      </c>
      <c r="D183" s="207"/>
      <c r="E183" s="209"/>
      <c r="F183" s="93" t="s">
        <v>740</v>
      </c>
      <c r="G183" s="52">
        <v>2</v>
      </c>
      <c r="H183" s="52">
        <v>50</v>
      </c>
      <c r="I183" s="52">
        <v>50</v>
      </c>
      <c r="J183" s="52">
        <v>50</v>
      </c>
      <c r="K183" s="52">
        <v>50</v>
      </c>
      <c r="L183" s="52">
        <v>50</v>
      </c>
      <c r="M183" s="52">
        <v>50</v>
      </c>
      <c r="N183" s="52">
        <v>50</v>
      </c>
      <c r="O183" s="52">
        <v>50</v>
      </c>
      <c r="P183" s="52">
        <v>50</v>
      </c>
      <c r="Q183" s="52">
        <v>50</v>
      </c>
      <c r="R183" s="52">
        <v>50</v>
      </c>
      <c r="S183" s="52">
        <v>50</v>
      </c>
      <c r="T183" s="53">
        <f>SUM(H183:S183)</f>
        <v>600</v>
      </c>
    </row>
    <row r="184" spans="2:20">
      <c r="B184" s="216"/>
      <c r="C184" s="202">
        <v>15</v>
      </c>
      <c r="D184" s="207"/>
      <c r="E184" s="210"/>
      <c r="F184" s="97" t="s">
        <v>738</v>
      </c>
      <c r="G184" s="59">
        <v>3.5</v>
      </c>
      <c r="H184" s="59">
        <f>H180-H183</f>
        <v>135</v>
      </c>
      <c r="I184" s="59">
        <f t="shared" ref="I184:S184" si="20">I180-I183</f>
        <v>35</v>
      </c>
      <c r="J184" s="59">
        <f t="shared" si="20"/>
        <v>18</v>
      </c>
      <c r="K184" s="59">
        <f t="shared" si="20"/>
        <v>18</v>
      </c>
      <c r="L184" s="59">
        <f t="shared" si="20"/>
        <v>18</v>
      </c>
      <c r="M184" s="59">
        <f t="shared" si="20"/>
        <v>18</v>
      </c>
      <c r="N184" s="59">
        <f t="shared" si="20"/>
        <v>18</v>
      </c>
      <c r="O184" s="59">
        <f t="shared" si="20"/>
        <v>18</v>
      </c>
      <c r="P184" s="59">
        <f t="shared" si="20"/>
        <v>28</v>
      </c>
      <c r="Q184" s="59">
        <f t="shared" si="20"/>
        <v>18</v>
      </c>
      <c r="R184" s="59">
        <f t="shared" si="20"/>
        <v>18</v>
      </c>
      <c r="S184" s="59">
        <f t="shared" si="20"/>
        <v>172</v>
      </c>
      <c r="T184" s="60">
        <f t="shared" ref="T184" si="21">SUM(H184:S184)</f>
        <v>514</v>
      </c>
    </row>
    <row r="185" spans="2:20" ht="31.5">
      <c r="B185" s="216"/>
      <c r="C185" s="202">
        <v>15</v>
      </c>
      <c r="D185" s="207"/>
      <c r="E185" s="150" t="s">
        <v>314</v>
      </c>
      <c r="F185" s="92" t="s">
        <v>741</v>
      </c>
      <c r="G185" s="50">
        <v>7</v>
      </c>
      <c r="H185" s="50">
        <v>5</v>
      </c>
      <c r="I185" s="50">
        <v>3</v>
      </c>
      <c r="J185" s="50">
        <v>2</v>
      </c>
      <c r="K185" s="50">
        <v>2</v>
      </c>
      <c r="L185" s="50">
        <v>2</v>
      </c>
      <c r="M185" s="50">
        <v>2</v>
      </c>
      <c r="N185" s="50">
        <v>2</v>
      </c>
      <c r="O185" s="50">
        <v>2</v>
      </c>
      <c r="P185" s="50">
        <v>3</v>
      </c>
      <c r="Q185" s="50">
        <v>2</v>
      </c>
      <c r="R185" s="50">
        <v>2</v>
      </c>
      <c r="S185" s="50">
        <v>5</v>
      </c>
      <c r="T185" s="51">
        <f t="shared" si="11"/>
        <v>32</v>
      </c>
    </row>
    <row r="186" spans="2:20">
      <c r="B186" s="216"/>
      <c r="C186" s="202">
        <v>15</v>
      </c>
      <c r="D186" s="207" t="s">
        <v>695</v>
      </c>
      <c r="E186" s="198" t="s">
        <v>374</v>
      </c>
      <c r="F186" s="100" t="s">
        <v>375</v>
      </c>
      <c r="G186" s="50">
        <v>120</v>
      </c>
      <c r="H186" s="50">
        <v>0</v>
      </c>
      <c r="I186" s="50">
        <v>0</v>
      </c>
      <c r="J186" s="50">
        <v>0</v>
      </c>
      <c r="K186" s="50">
        <v>1</v>
      </c>
      <c r="L186" s="50">
        <v>0</v>
      </c>
      <c r="M186" s="50">
        <v>0</v>
      </c>
      <c r="N186" s="50">
        <v>0</v>
      </c>
      <c r="O186" s="50">
        <v>0</v>
      </c>
      <c r="P186" s="50">
        <v>0</v>
      </c>
      <c r="Q186" s="50">
        <v>0</v>
      </c>
      <c r="R186" s="50">
        <v>0</v>
      </c>
      <c r="S186" s="50">
        <v>0</v>
      </c>
      <c r="T186" s="51">
        <f t="shared" ref="T186:T200" si="22">SUM(H186:S186)</f>
        <v>1</v>
      </c>
    </row>
    <row r="187" spans="2:20">
      <c r="B187" s="216"/>
      <c r="C187" s="202">
        <v>16</v>
      </c>
      <c r="D187" s="207"/>
      <c r="E187" s="198"/>
      <c r="F187" s="93" t="s">
        <v>376</v>
      </c>
      <c r="G187" s="52">
        <v>120</v>
      </c>
      <c r="H187" s="52">
        <v>0</v>
      </c>
      <c r="I187" s="52">
        <v>0</v>
      </c>
      <c r="J187" s="52">
        <v>0</v>
      </c>
      <c r="K187" s="52">
        <v>1</v>
      </c>
      <c r="L187" s="52">
        <v>0</v>
      </c>
      <c r="M187" s="52">
        <v>0</v>
      </c>
      <c r="N187" s="52">
        <v>0</v>
      </c>
      <c r="O187" s="52">
        <v>0</v>
      </c>
      <c r="P187" s="52">
        <v>0</v>
      </c>
      <c r="Q187" s="52">
        <v>0</v>
      </c>
      <c r="R187" s="52">
        <v>0</v>
      </c>
      <c r="S187" s="52">
        <v>0</v>
      </c>
      <c r="T187" s="53">
        <f t="shared" si="22"/>
        <v>1</v>
      </c>
    </row>
    <row r="188" spans="2:20">
      <c r="B188" s="216"/>
      <c r="C188" s="202">
        <v>16</v>
      </c>
      <c r="D188" s="207"/>
      <c r="E188" s="198"/>
      <c r="F188" s="93" t="s">
        <v>377</v>
      </c>
      <c r="G188" s="52">
        <v>360</v>
      </c>
      <c r="H188" s="52">
        <v>0</v>
      </c>
      <c r="I188" s="52">
        <v>0</v>
      </c>
      <c r="J188" s="52">
        <v>0</v>
      </c>
      <c r="K188" s="52">
        <v>0</v>
      </c>
      <c r="L188" s="52">
        <v>1</v>
      </c>
      <c r="M188" s="52">
        <v>0</v>
      </c>
      <c r="N188" s="52">
        <v>0</v>
      </c>
      <c r="O188" s="52">
        <v>0</v>
      </c>
      <c r="P188" s="52">
        <v>0</v>
      </c>
      <c r="Q188" s="52">
        <v>0</v>
      </c>
      <c r="R188" s="52">
        <v>0</v>
      </c>
      <c r="S188" s="52">
        <v>0</v>
      </c>
      <c r="T188" s="53">
        <f t="shared" si="22"/>
        <v>1</v>
      </c>
    </row>
    <row r="189" spans="2:20">
      <c r="B189" s="216"/>
      <c r="C189" s="202">
        <v>16</v>
      </c>
      <c r="D189" s="207"/>
      <c r="E189" s="198"/>
      <c r="F189" s="93" t="s">
        <v>378</v>
      </c>
      <c r="G189" s="52">
        <v>1440</v>
      </c>
      <c r="H189" s="52">
        <v>0</v>
      </c>
      <c r="I189" s="52">
        <v>0</v>
      </c>
      <c r="J189" s="52">
        <v>0</v>
      </c>
      <c r="K189" s="52">
        <v>0</v>
      </c>
      <c r="L189" s="52">
        <v>1</v>
      </c>
      <c r="M189" s="52">
        <v>0</v>
      </c>
      <c r="N189" s="52">
        <v>0</v>
      </c>
      <c r="O189" s="52">
        <v>0</v>
      </c>
      <c r="P189" s="52">
        <v>0</v>
      </c>
      <c r="Q189" s="52">
        <v>0</v>
      </c>
      <c r="R189" s="52">
        <v>0</v>
      </c>
      <c r="S189" s="52">
        <v>0</v>
      </c>
      <c r="T189" s="53">
        <f t="shared" si="22"/>
        <v>1</v>
      </c>
    </row>
    <row r="190" spans="2:20">
      <c r="B190" s="216"/>
      <c r="C190" s="202">
        <v>16</v>
      </c>
      <c r="D190" s="207"/>
      <c r="E190" s="198"/>
      <c r="F190" s="96" t="s">
        <v>742</v>
      </c>
      <c r="G190" s="59">
        <v>80</v>
      </c>
      <c r="H190" s="59">
        <v>0</v>
      </c>
      <c r="I190" s="59">
        <v>0</v>
      </c>
      <c r="J190" s="59">
        <v>0</v>
      </c>
      <c r="K190" s="59">
        <v>0</v>
      </c>
      <c r="L190" s="59">
        <v>1</v>
      </c>
      <c r="M190" s="59">
        <v>0</v>
      </c>
      <c r="N190" s="59">
        <v>0</v>
      </c>
      <c r="O190" s="59">
        <v>0</v>
      </c>
      <c r="P190" s="59">
        <v>0</v>
      </c>
      <c r="Q190" s="59">
        <v>0</v>
      </c>
      <c r="R190" s="59">
        <v>0</v>
      </c>
      <c r="S190" s="59">
        <v>0</v>
      </c>
      <c r="T190" s="60">
        <f t="shared" si="22"/>
        <v>1</v>
      </c>
    </row>
    <row r="191" spans="2:20">
      <c r="B191" s="216"/>
      <c r="C191" s="202">
        <v>16</v>
      </c>
      <c r="D191" s="207"/>
      <c r="E191" s="198" t="s">
        <v>379</v>
      </c>
      <c r="F191" s="100" t="s">
        <v>375</v>
      </c>
      <c r="G191" s="50">
        <v>120</v>
      </c>
      <c r="H191" s="50">
        <v>0</v>
      </c>
      <c r="I191" s="50">
        <v>0</v>
      </c>
      <c r="J191" s="50">
        <v>0</v>
      </c>
      <c r="K191" s="50">
        <v>1</v>
      </c>
      <c r="L191" s="50">
        <v>0</v>
      </c>
      <c r="M191" s="50">
        <v>0</v>
      </c>
      <c r="N191" s="50">
        <v>0</v>
      </c>
      <c r="O191" s="50">
        <v>0</v>
      </c>
      <c r="P191" s="50">
        <v>0</v>
      </c>
      <c r="Q191" s="50">
        <v>0</v>
      </c>
      <c r="R191" s="50">
        <v>0</v>
      </c>
      <c r="S191" s="50">
        <v>0</v>
      </c>
      <c r="T191" s="63">
        <f t="shared" si="22"/>
        <v>1</v>
      </c>
    </row>
    <row r="192" spans="2:20">
      <c r="B192" s="216"/>
      <c r="C192" s="202">
        <v>16</v>
      </c>
      <c r="D192" s="207"/>
      <c r="E192" s="198"/>
      <c r="F192" s="93" t="s">
        <v>376</v>
      </c>
      <c r="G192" s="52">
        <v>120</v>
      </c>
      <c r="H192" s="52">
        <v>0</v>
      </c>
      <c r="I192" s="52">
        <v>0</v>
      </c>
      <c r="J192" s="52">
        <v>0</v>
      </c>
      <c r="K192" s="52">
        <v>1</v>
      </c>
      <c r="L192" s="52">
        <v>0</v>
      </c>
      <c r="M192" s="52">
        <v>0</v>
      </c>
      <c r="N192" s="52">
        <v>0</v>
      </c>
      <c r="O192" s="52">
        <v>0</v>
      </c>
      <c r="P192" s="52">
        <v>0</v>
      </c>
      <c r="Q192" s="52">
        <v>0</v>
      </c>
      <c r="R192" s="52">
        <v>0</v>
      </c>
      <c r="S192" s="52">
        <v>0</v>
      </c>
      <c r="T192" s="53">
        <f t="shared" si="22"/>
        <v>1</v>
      </c>
    </row>
    <row r="193" spans="2:20">
      <c r="B193" s="216"/>
      <c r="C193" s="202">
        <v>16</v>
      </c>
      <c r="D193" s="207"/>
      <c r="E193" s="198"/>
      <c r="F193" s="93" t="s">
        <v>377</v>
      </c>
      <c r="G193" s="52">
        <v>360</v>
      </c>
      <c r="H193" s="52">
        <v>0</v>
      </c>
      <c r="I193" s="52">
        <v>0</v>
      </c>
      <c r="J193" s="52">
        <v>0</v>
      </c>
      <c r="K193" s="52">
        <v>0</v>
      </c>
      <c r="L193" s="52">
        <v>1</v>
      </c>
      <c r="M193" s="52">
        <v>0</v>
      </c>
      <c r="N193" s="52">
        <v>0</v>
      </c>
      <c r="O193" s="52">
        <v>0</v>
      </c>
      <c r="P193" s="52">
        <v>0</v>
      </c>
      <c r="Q193" s="52">
        <v>0</v>
      </c>
      <c r="R193" s="52">
        <v>0</v>
      </c>
      <c r="S193" s="52">
        <v>0</v>
      </c>
      <c r="T193" s="53">
        <f t="shared" si="22"/>
        <v>1</v>
      </c>
    </row>
    <row r="194" spans="2:20">
      <c r="B194" s="216"/>
      <c r="C194" s="202">
        <v>16</v>
      </c>
      <c r="D194" s="207"/>
      <c r="E194" s="198"/>
      <c r="F194" s="93" t="s">
        <v>378</v>
      </c>
      <c r="G194" s="52">
        <v>1440</v>
      </c>
      <c r="H194" s="52">
        <v>0</v>
      </c>
      <c r="I194" s="52">
        <v>0</v>
      </c>
      <c r="J194" s="52">
        <v>0</v>
      </c>
      <c r="K194" s="52">
        <v>0</v>
      </c>
      <c r="L194" s="52">
        <v>1</v>
      </c>
      <c r="M194" s="52">
        <v>0</v>
      </c>
      <c r="N194" s="52">
        <v>0</v>
      </c>
      <c r="O194" s="52">
        <v>0</v>
      </c>
      <c r="P194" s="52">
        <v>0</v>
      </c>
      <c r="Q194" s="52">
        <v>0</v>
      </c>
      <c r="R194" s="52">
        <v>0</v>
      </c>
      <c r="S194" s="52">
        <v>0</v>
      </c>
      <c r="T194" s="53">
        <f t="shared" si="22"/>
        <v>1</v>
      </c>
    </row>
    <row r="195" spans="2:20">
      <c r="B195" s="216"/>
      <c r="C195" s="202">
        <v>16</v>
      </c>
      <c r="D195" s="207"/>
      <c r="E195" s="198"/>
      <c r="F195" s="96" t="s">
        <v>742</v>
      </c>
      <c r="G195" s="59">
        <v>80</v>
      </c>
      <c r="H195" s="59">
        <v>0</v>
      </c>
      <c r="I195" s="59">
        <v>0</v>
      </c>
      <c r="J195" s="59">
        <v>0</v>
      </c>
      <c r="K195" s="59">
        <v>0</v>
      </c>
      <c r="L195" s="59">
        <v>1</v>
      </c>
      <c r="M195" s="59">
        <v>0</v>
      </c>
      <c r="N195" s="59">
        <v>0</v>
      </c>
      <c r="O195" s="59">
        <v>0</v>
      </c>
      <c r="P195" s="59">
        <v>0</v>
      </c>
      <c r="Q195" s="59">
        <v>0</v>
      </c>
      <c r="R195" s="59">
        <v>0</v>
      </c>
      <c r="S195" s="59">
        <v>0</v>
      </c>
      <c r="T195" s="60">
        <f t="shared" si="22"/>
        <v>1</v>
      </c>
    </row>
    <row r="196" spans="2:20">
      <c r="B196" s="216"/>
      <c r="C196" s="202">
        <v>16</v>
      </c>
      <c r="D196" s="207"/>
      <c r="E196" s="198" t="s">
        <v>380</v>
      </c>
      <c r="F196" s="93" t="s">
        <v>375</v>
      </c>
      <c r="G196" s="52">
        <v>120</v>
      </c>
      <c r="H196" s="52">
        <v>0</v>
      </c>
      <c r="I196" s="52">
        <v>0</v>
      </c>
      <c r="J196" s="52">
        <v>0</v>
      </c>
      <c r="K196" s="52">
        <v>0</v>
      </c>
      <c r="L196" s="52">
        <v>0</v>
      </c>
      <c r="M196" s="52">
        <v>0</v>
      </c>
      <c r="N196" s="52">
        <v>0</v>
      </c>
      <c r="O196" s="52">
        <v>0</v>
      </c>
      <c r="P196" s="52">
        <v>0</v>
      </c>
      <c r="Q196" s="52">
        <v>0</v>
      </c>
      <c r="R196" s="52">
        <v>1</v>
      </c>
      <c r="S196" s="52">
        <v>0</v>
      </c>
      <c r="T196" s="53">
        <f t="shared" si="22"/>
        <v>1</v>
      </c>
    </row>
    <row r="197" spans="2:20">
      <c r="B197" s="216"/>
      <c r="C197" s="202">
        <v>16</v>
      </c>
      <c r="D197" s="207"/>
      <c r="E197" s="198"/>
      <c r="F197" s="93" t="s">
        <v>381</v>
      </c>
      <c r="G197" s="52">
        <v>120</v>
      </c>
      <c r="H197" s="52">
        <v>0</v>
      </c>
      <c r="I197" s="52">
        <v>0</v>
      </c>
      <c r="J197" s="52">
        <v>0</v>
      </c>
      <c r="K197" s="52">
        <v>0</v>
      </c>
      <c r="L197" s="52">
        <v>0</v>
      </c>
      <c r="M197" s="52">
        <v>0</v>
      </c>
      <c r="N197" s="52">
        <v>0</v>
      </c>
      <c r="O197" s="52">
        <v>0</v>
      </c>
      <c r="P197" s="52">
        <v>0</v>
      </c>
      <c r="Q197" s="52">
        <v>0</v>
      </c>
      <c r="R197" s="52">
        <v>0</v>
      </c>
      <c r="S197" s="52">
        <v>1</v>
      </c>
      <c r="T197" s="53">
        <f t="shared" si="22"/>
        <v>1</v>
      </c>
    </row>
    <row r="198" spans="2:20">
      <c r="B198" s="216"/>
      <c r="C198" s="202">
        <v>16</v>
      </c>
      <c r="D198" s="207"/>
      <c r="E198" s="198"/>
      <c r="F198" s="93" t="s">
        <v>382</v>
      </c>
      <c r="G198" s="52">
        <v>360</v>
      </c>
      <c r="H198" s="52">
        <v>0</v>
      </c>
      <c r="I198" s="52">
        <v>0</v>
      </c>
      <c r="J198" s="52">
        <v>0</v>
      </c>
      <c r="K198" s="52">
        <v>0</v>
      </c>
      <c r="L198" s="52">
        <v>0</v>
      </c>
      <c r="M198" s="52">
        <v>0</v>
      </c>
      <c r="N198" s="52">
        <v>0</v>
      </c>
      <c r="O198" s="52">
        <v>0</v>
      </c>
      <c r="P198" s="52">
        <v>0</v>
      </c>
      <c r="Q198" s="52">
        <v>0</v>
      </c>
      <c r="R198" s="52">
        <v>0</v>
      </c>
      <c r="S198" s="52">
        <v>1</v>
      </c>
      <c r="T198" s="53">
        <f t="shared" si="22"/>
        <v>1</v>
      </c>
    </row>
    <row r="199" spans="2:20">
      <c r="B199" s="216"/>
      <c r="C199" s="202">
        <v>16</v>
      </c>
      <c r="D199" s="207"/>
      <c r="E199" s="198"/>
      <c r="F199" s="93" t="s">
        <v>383</v>
      </c>
      <c r="G199" s="52">
        <v>1440</v>
      </c>
      <c r="H199" s="52">
        <v>0</v>
      </c>
      <c r="I199" s="52">
        <v>0</v>
      </c>
      <c r="J199" s="52">
        <v>0</v>
      </c>
      <c r="K199" s="52">
        <v>0</v>
      </c>
      <c r="L199" s="52">
        <v>0</v>
      </c>
      <c r="M199" s="52">
        <v>0</v>
      </c>
      <c r="N199" s="52">
        <v>0</v>
      </c>
      <c r="O199" s="52">
        <v>0</v>
      </c>
      <c r="P199" s="52">
        <v>0</v>
      </c>
      <c r="Q199" s="52">
        <v>0</v>
      </c>
      <c r="R199" s="52">
        <v>0</v>
      </c>
      <c r="S199" s="52">
        <v>1</v>
      </c>
      <c r="T199" s="53">
        <f t="shared" si="22"/>
        <v>1</v>
      </c>
    </row>
    <row r="200" spans="2:20">
      <c r="B200" s="216"/>
      <c r="C200" s="202">
        <v>16</v>
      </c>
      <c r="D200" s="207"/>
      <c r="E200" s="198"/>
      <c r="F200" s="97" t="s">
        <v>742</v>
      </c>
      <c r="G200" s="57">
        <v>80</v>
      </c>
      <c r="H200" s="57">
        <v>0</v>
      </c>
      <c r="I200" s="57">
        <v>0</v>
      </c>
      <c r="J200" s="57">
        <v>0</v>
      </c>
      <c r="K200" s="57">
        <v>0</v>
      </c>
      <c r="L200" s="57">
        <v>0</v>
      </c>
      <c r="M200" s="57">
        <v>0</v>
      </c>
      <c r="N200" s="57">
        <v>0</v>
      </c>
      <c r="O200" s="57">
        <v>0</v>
      </c>
      <c r="P200" s="57">
        <v>0</v>
      </c>
      <c r="Q200" s="57">
        <v>0</v>
      </c>
      <c r="R200" s="57">
        <v>0</v>
      </c>
      <c r="S200" s="57">
        <v>1</v>
      </c>
      <c r="T200" s="53">
        <f t="shared" si="22"/>
        <v>1</v>
      </c>
    </row>
    <row r="201" spans="2:20">
      <c r="B201" s="216"/>
      <c r="C201" s="202">
        <v>16</v>
      </c>
      <c r="D201" s="207" t="s">
        <v>696</v>
      </c>
      <c r="E201" s="198" t="s">
        <v>384</v>
      </c>
      <c r="F201" s="100" t="s">
        <v>272</v>
      </c>
      <c r="G201" s="50">
        <v>15</v>
      </c>
      <c r="H201" s="50">
        <v>16</v>
      </c>
      <c r="I201" s="50">
        <v>16</v>
      </c>
      <c r="J201" s="50">
        <v>16</v>
      </c>
      <c r="K201" s="50">
        <v>16</v>
      </c>
      <c r="L201" s="50">
        <v>16</v>
      </c>
      <c r="M201" s="50">
        <v>16</v>
      </c>
      <c r="N201" s="50">
        <v>16</v>
      </c>
      <c r="O201" s="50">
        <v>16</v>
      </c>
      <c r="P201" s="50">
        <v>16</v>
      </c>
      <c r="Q201" s="50">
        <v>16</v>
      </c>
      <c r="R201" s="50">
        <v>16</v>
      </c>
      <c r="S201" s="50">
        <v>16</v>
      </c>
      <c r="T201" s="51">
        <f>SUM(H201:S201)</f>
        <v>192</v>
      </c>
    </row>
    <row r="202" spans="2:20">
      <c r="B202" s="216"/>
      <c r="C202" s="202">
        <v>17</v>
      </c>
      <c r="D202" s="207"/>
      <c r="E202" s="198"/>
      <c r="F202" s="155" t="s">
        <v>385</v>
      </c>
      <c r="G202" s="65">
        <v>3</v>
      </c>
      <c r="H202" s="65">
        <v>16</v>
      </c>
      <c r="I202" s="65">
        <v>16</v>
      </c>
      <c r="J202" s="65">
        <v>16</v>
      </c>
      <c r="K202" s="65">
        <v>16</v>
      </c>
      <c r="L202" s="65">
        <v>16</v>
      </c>
      <c r="M202" s="65">
        <v>16</v>
      </c>
      <c r="N202" s="65">
        <v>16</v>
      </c>
      <c r="O202" s="65">
        <v>16</v>
      </c>
      <c r="P202" s="65">
        <v>16</v>
      </c>
      <c r="Q202" s="65">
        <v>16</v>
      </c>
      <c r="R202" s="65">
        <v>16</v>
      </c>
      <c r="S202" s="65">
        <v>16</v>
      </c>
      <c r="T202" s="74">
        <f>SUM(H202:S202)</f>
        <v>192</v>
      </c>
    </row>
    <row r="203" spans="2:20" ht="16.5" customHeight="1">
      <c r="B203" s="216"/>
      <c r="C203" s="202">
        <v>17</v>
      </c>
      <c r="D203" s="207" t="s">
        <v>692</v>
      </c>
      <c r="E203" s="198" t="s">
        <v>330</v>
      </c>
      <c r="F203" s="93" t="s">
        <v>331</v>
      </c>
      <c r="G203" s="52">
        <v>240</v>
      </c>
      <c r="H203" s="52">
        <v>0</v>
      </c>
      <c r="I203" s="52">
        <v>1</v>
      </c>
      <c r="J203" s="52">
        <v>0</v>
      </c>
      <c r="K203" s="52">
        <v>0</v>
      </c>
      <c r="L203" s="52">
        <v>0</v>
      </c>
      <c r="M203" s="52">
        <v>0</v>
      </c>
      <c r="N203" s="52">
        <v>0</v>
      </c>
      <c r="O203" s="52">
        <v>0</v>
      </c>
      <c r="P203" s="52">
        <v>0</v>
      </c>
      <c r="Q203" s="52">
        <v>0</v>
      </c>
      <c r="R203" s="52">
        <v>0</v>
      </c>
      <c r="S203" s="52">
        <v>0</v>
      </c>
      <c r="T203" s="53">
        <f t="shared" si="11"/>
        <v>1</v>
      </c>
    </row>
    <row r="204" spans="2:20" ht="16.5" customHeight="1">
      <c r="B204" s="216"/>
      <c r="C204" s="202">
        <v>18</v>
      </c>
      <c r="D204" s="207"/>
      <c r="E204" s="198"/>
      <c r="F204" s="93" t="s">
        <v>332</v>
      </c>
      <c r="G204" s="52">
        <v>1680</v>
      </c>
      <c r="H204" s="52">
        <v>0</v>
      </c>
      <c r="I204" s="52">
        <v>1</v>
      </c>
      <c r="J204" s="52">
        <v>0</v>
      </c>
      <c r="K204" s="52">
        <v>0</v>
      </c>
      <c r="L204" s="52">
        <v>0</v>
      </c>
      <c r="M204" s="52">
        <v>0</v>
      </c>
      <c r="N204" s="52">
        <v>0</v>
      </c>
      <c r="O204" s="52">
        <v>0</v>
      </c>
      <c r="P204" s="52">
        <v>0</v>
      </c>
      <c r="Q204" s="52">
        <v>0</v>
      </c>
      <c r="R204" s="52">
        <v>0</v>
      </c>
      <c r="S204" s="52">
        <v>0</v>
      </c>
      <c r="T204" s="53">
        <f t="shared" si="11"/>
        <v>1</v>
      </c>
    </row>
    <row r="205" spans="2:20" ht="16.5" customHeight="1">
      <c r="B205" s="216"/>
      <c r="C205" s="202">
        <v>18</v>
      </c>
      <c r="D205" s="207"/>
      <c r="E205" s="198"/>
      <c r="F205" s="93" t="s">
        <v>333</v>
      </c>
      <c r="G205" s="52">
        <v>15</v>
      </c>
      <c r="H205" s="52">
        <v>0</v>
      </c>
      <c r="I205" s="52">
        <v>20</v>
      </c>
      <c r="J205" s="52">
        <v>0</v>
      </c>
      <c r="K205" s="52">
        <v>0</v>
      </c>
      <c r="L205" s="52">
        <v>0</v>
      </c>
      <c r="M205" s="52">
        <v>0</v>
      </c>
      <c r="N205" s="52">
        <v>0</v>
      </c>
      <c r="O205" s="52">
        <v>0</v>
      </c>
      <c r="P205" s="52">
        <v>0</v>
      </c>
      <c r="Q205" s="52">
        <v>0</v>
      </c>
      <c r="R205" s="52">
        <v>0</v>
      </c>
      <c r="S205" s="52">
        <v>0</v>
      </c>
      <c r="T205" s="53">
        <f t="shared" si="11"/>
        <v>20</v>
      </c>
    </row>
    <row r="206" spans="2:20" ht="33.6" customHeight="1">
      <c r="B206" s="216"/>
      <c r="C206" s="202">
        <v>18</v>
      </c>
      <c r="D206" s="207"/>
      <c r="E206" s="198"/>
      <c r="F206" s="93" t="s">
        <v>743</v>
      </c>
      <c r="G206" s="52">
        <v>30</v>
      </c>
      <c r="H206" s="52">
        <v>0</v>
      </c>
      <c r="I206" s="52">
        <v>1</v>
      </c>
      <c r="J206" s="52">
        <v>0</v>
      </c>
      <c r="K206" s="52">
        <v>0</v>
      </c>
      <c r="L206" s="52">
        <v>0</v>
      </c>
      <c r="M206" s="52">
        <v>0</v>
      </c>
      <c r="N206" s="52">
        <v>0</v>
      </c>
      <c r="O206" s="52">
        <v>0</v>
      </c>
      <c r="P206" s="52">
        <v>0</v>
      </c>
      <c r="Q206" s="52">
        <v>0</v>
      </c>
      <c r="R206" s="52">
        <v>0</v>
      </c>
      <c r="S206" s="52">
        <v>0</v>
      </c>
      <c r="T206" s="53">
        <f t="shared" si="11"/>
        <v>1</v>
      </c>
    </row>
    <row r="207" spans="2:20">
      <c r="B207" s="216"/>
      <c r="C207" s="202">
        <v>18</v>
      </c>
      <c r="D207" s="207"/>
      <c r="E207" s="198"/>
      <c r="F207" s="93" t="s">
        <v>776</v>
      </c>
      <c r="G207" s="52">
        <v>2280</v>
      </c>
      <c r="H207" s="52">
        <v>0</v>
      </c>
      <c r="I207" s="52">
        <v>0.5</v>
      </c>
      <c r="J207" s="52">
        <v>0.5</v>
      </c>
      <c r="K207" s="52">
        <v>0</v>
      </c>
      <c r="L207" s="52">
        <v>0</v>
      </c>
      <c r="M207" s="52">
        <v>0</v>
      </c>
      <c r="N207" s="52">
        <v>0</v>
      </c>
      <c r="O207" s="52">
        <v>0</v>
      </c>
      <c r="P207" s="52">
        <v>0</v>
      </c>
      <c r="Q207" s="52">
        <v>0</v>
      </c>
      <c r="R207" s="52">
        <v>0</v>
      </c>
      <c r="S207" s="52">
        <v>0</v>
      </c>
      <c r="T207" s="53">
        <f>SUM(H207:S207)</f>
        <v>1</v>
      </c>
    </row>
    <row r="208" spans="2:20" ht="16.5" customHeight="1">
      <c r="B208" s="216"/>
      <c r="C208" s="202">
        <v>18</v>
      </c>
      <c r="D208" s="207"/>
      <c r="E208" s="198"/>
      <c r="F208" s="96" t="s">
        <v>334</v>
      </c>
      <c r="G208" s="59">
        <v>10</v>
      </c>
      <c r="H208" s="59">
        <v>0</v>
      </c>
      <c r="I208" s="59">
        <v>0</v>
      </c>
      <c r="J208" s="59">
        <v>1</v>
      </c>
      <c r="K208" s="59">
        <v>0</v>
      </c>
      <c r="L208" s="59">
        <v>0</v>
      </c>
      <c r="M208" s="59">
        <v>0</v>
      </c>
      <c r="N208" s="59">
        <v>0</v>
      </c>
      <c r="O208" s="59">
        <v>0</v>
      </c>
      <c r="P208" s="59">
        <v>0</v>
      </c>
      <c r="Q208" s="59">
        <v>0</v>
      </c>
      <c r="R208" s="59">
        <v>0</v>
      </c>
      <c r="S208" s="59">
        <v>0</v>
      </c>
      <c r="T208" s="60">
        <f t="shared" ref="T208:T220" si="23">SUM(H208:S208)</f>
        <v>1</v>
      </c>
    </row>
    <row r="209" spans="2:20" ht="16.5" customHeight="1">
      <c r="B209" s="216"/>
      <c r="C209" s="202">
        <v>18</v>
      </c>
      <c r="D209" s="207"/>
      <c r="E209" s="198" t="s">
        <v>335</v>
      </c>
      <c r="F209" s="92" t="s">
        <v>336</v>
      </c>
      <c r="G209" s="50">
        <v>1</v>
      </c>
      <c r="H209" s="50">
        <v>5</v>
      </c>
      <c r="I209" s="50">
        <v>5</v>
      </c>
      <c r="J209" s="50">
        <v>0</v>
      </c>
      <c r="K209" s="50">
        <v>5</v>
      </c>
      <c r="L209" s="50">
        <v>5</v>
      </c>
      <c r="M209" s="50">
        <v>5</v>
      </c>
      <c r="N209" s="50">
        <v>5</v>
      </c>
      <c r="O209" s="50">
        <v>5</v>
      </c>
      <c r="P209" s="50">
        <v>5</v>
      </c>
      <c r="Q209" s="50">
        <v>5</v>
      </c>
      <c r="R209" s="50">
        <v>5</v>
      </c>
      <c r="S209" s="50">
        <v>5</v>
      </c>
      <c r="T209" s="51">
        <f t="shared" si="23"/>
        <v>55</v>
      </c>
    </row>
    <row r="210" spans="2:20" ht="16.5" customHeight="1">
      <c r="B210" s="216"/>
      <c r="C210" s="202">
        <v>18</v>
      </c>
      <c r="D210" s="207"/>
      <c r="E210" s="198"/>
      <c r="F210" s="93" t="s">
        <v>744</v>
      </c>
      <c r="G210" s="52">
        <v>5</v>
      </c>
      <c r="H210" s="52">
        <v>5</v>
      </c>
      <c r="I210" s="52">
        <v>5</v>
      </c>
      <c r="J210" s="52">
        <v>0</v>
      </c>
      <c r="K210" s="52">
        <v>5</v>
      </c>
      <c r="L210" s="52">
        <v>5</v>
      </c>
      <c r="M210" s="52">
        <v>5</v>
      </c>
      <c r="N210" s="52">
        <v>5</v>
      </c>
      <c r="O210" s="52">
        <v>5</v>
      </c>
      <c r="P210" s="52">
        <v>5</v>
      </c>
      <c r="Q210" s="52">
        <v>5</v>
      </c>
      <c r="R210" s="52">
        <v>5</v>
      </c>
      <c r="S210" s="52">
        <v>5</v>
      </c>
      <c r="T210" s="53">
        <f t="shared" si="23"/>
        <v>55</v>
      </c>
    </row>
    <row r="211" spans="2:20" ht="16.5" customHeight="1">
      <c r="B211" s="216"/>
      <c r="C211" s="202">
        <v>18</v>
      </c>
      <c r="D211" s="207"/>
      <c r="E211" s="198"/>
      <c r="F211" s="93" t="s">
        <v>337</v>
      </c>
      <c r="G211" s="52">
        <v>5</v>
      </c>
      <c r="H211" s="52">
        <v>5</v>
      </c>
      <c r="I211" s="52">
        <v>5</v>
      </c>
      <c r="J211" s="52">
        <v>0</v>
      </c>
      <c r="K211" s="52">
        <v>5</v>
      </c>
      <c r="L211" s="52">
        <v>5</v>
      </c>
      <c r="M211" s="52">
        <v>5</v>
      </c>
      <c r="N211" s="52">
        <v>5</v>
      </c>
      <c r="O211" s="52">
        <v>5</v>
      </c>
      <c r="P211" s="52">
        <v>5</v>
      </c>
      <c r="Q211" s="52">
        <v>5</v>
      </c>
      <c r="R211" s="52">
        <v>5</v>
      </c>
      <c r="S211" s="52">
        <v>5</v>
      </c>
      <c r="T211" s="53">
        <f t="shared" si="23"/>
        <v>55</v>
      </c>
    </row>
    <row r="212" spans="2:20" ht="16.5" customHeight="1">
      <c r="B212" s="216"/>
      <c r="C212" s="202">
        <v>18</v>
      </c>
      <c r="D212" s="207"/>
      <c r="E212" s="198"/>
      <c r="F212" s="96" t="s">
        <v>338</v>
      </c>
      <c r="G212" s="59">
        <v>5</v>
      </c>
      <c r="H212" s="59">
        <v>5</v>
      </c>
      <c r="I212" s="59">
        <v>5</v>
      </c>
      <c r="J212" s="59">
        <v>0</v>
      </c>
      <c r="K212" s="59">
        <v>5</v>
      </c>
      <c r="L212" s="59">
        <v>5</v>
      </c>
      <c r="M212" s="59">
        <v>5</v>
      </c>
      <c r="N212" s="59">
        <v>5</v>
      </c>
      <c r="O212" s="59">
        <v>5</v>
      </c>
      <c r="P212" s="59">
        <v>5</v>
      </c>
      <c r="Q212" s="59">
        <v>5</v>
      </c>
      <c r="R212" s="59">
        <v>5</v>
      </c>
      <c r="S212" s="59">
        <v>5</v>
      </c>
      <c r="T212" s="60">
        <f t="shared" si="23"/>
        <v>55</v>
      </c>
    </row>
    <row r="213" spans="2:20" ht="16.5" customHeight="1">
      <c r="B213" s="216"/>
      <c r="C213" s="202">
        <v>18</v>
      </c>
      <c r="D213" s="207"/>
      <c r="E213" s="198" t="s">
        <v>339</v>
      </c>
      <c r="F213" s="98" t="s">
        <v>340</v>
      </c>
      <c r="G213" s="50">
        <v>155</v>
      </c>
      <c r="H213" s="50">
        <v>1</v>
      </c>
      <c r="I213" s="62">
        <v>0</v>
      </c>
      <c r="J213" s="62">
        <v>0</v>
      </c>
      <c r="K213" s="62">
        <v>0</v>
      </c>
      <c r="L213" s="62">
        <v>0</v>
      </c>
      <c r="M213" s="62">
        <v>0</v>
      </c>
      <c r="N213" s="62">
        <v>0</v>
      </c>
      <c r="O213" s="62">
        <v>0</v>
      </c>
      <c r="P213" s="62">
        <v>0</v>
      </c>
      <c r="Q213" s="62">
        <v>0</v>
      </c>
      <c r="R213" s="62">
        <v>0</v>
      </c>
      <c r="S213" s="62">
        <v>0</v>
      </c>
      <c r="T213" s="63">
        <f t="shared" si="23"/>
        <v>1</v>
      </c>
    </row>
    <row r="214" spans="2:20" ht="16.5" customHeight="1">
      <c r="B214" s="216"/>
      <c r="C214" s="202">
        <v>18</v>
      </c>
      <c r="D214" s="207"/>
      <c r="E214" s="198"/>
      <c r="F214" s="97" t="s">
        <v>341</v>
      </c>
      <c r="G214" s="59">
        <v>5</v>
      </c>
      <c r="H214" s="59">
        <v>21</v>
      </c>
      <c r="I214" s="57">
        <v>0</v>
      </c>
      <c r="J214" s="57">
        <v>0</v>
      </c>
      <c r="K214" s="57">
        <v>0</v>
      </c>
      <c r="L214" s="57">
        <v>0</v>
      </c>
      <c r="M214" s="57">
        <v>0</v>
      </c>
      <c r="N214" s="57">
        <v>0</v>
      </c>
      <c r="O214" s="57">
        <v>0</v>
      </c>
      <c r="P214" s="57">
        <v>0</v>
      </c>
      <c r="Q214" s="57">
        <v>0</v>
      </c>
      <c r="R214" s="57">
        <v>0</v>
      </c>
      <c r="S214" s="57">
        <v>0</v>
      </c>
      <c r="T214" s="58">
        <f t="shared" si="23"/>
        <v>21</v>
      </c>
    </row>
    <row r="215" spans="2:20" ht="34.5" customHeight="1">
      <c r="B215" s="216"/>
      <c r="C215" s="202">
        <v>18</v>
      </c>
      <c r="D215" s="207"/>
      <c r="E215" s="198" t="s">
        <v>342</v>
      </c>
      <c r="F215" s="92" t="s">
        <v>343</v>
      </c>
      <c r="G215" s="50">
        <v>240</v>
      </c>
      <c r="H215" s="50">
        <v>0</v>
      </c>
      <c r="I215" s="50">
        <v>0</v>
      </c>
      <c r="J215" s="50">
        <v>0</v>
      </c>
      <c r="K215" s="50">
        <v>0</v>
      </c>
      <c r="L215" s="50">
        <v>0</v>
      </c>
      <c r="M215" s="50">
        <v>0</v>
      </c>
      <c r="N215" s="50">
        <v>0</v>
      </c>
      <c r="O215" s="50">
        <v>0</v>
      </c>
      <c r="P215" s="50">
        <v>0</v>
      </c>
      <c r="Q215" s="50">
        <v>0</v>
      </c>
      <c r="R215" s="50">
        <v>0</v>
      </c>
      <c r="S215" s="50">
        <v>1</v>
      </c>
      <c r="T215" s="51">
        <f t="shared" si="23"/>
        <v>1</v>
      </c>
    </row>
    <row r="216" spans="2:20" ht="16.5" customHeight="1">
      <c r="B216" s="216"/>
      <c r="C216" s="202">
        <v>18</v>
      </c>
      <c r="D216" s="207"/>
      <c r="E216" s="198"/>
      <c r="F216" s="93" t="s">
        <v>344</v>
      </c>
      <c r="G216" s="52">
        <v>2</v>
      </c>
      <c r="H216" s="52">
        <v>0</v>
      </c>
      <c r="I216" s="52">
        <v>0</v>
      </c>
      <c r="J216" s="52">
        <v>0</v>
      </c>
      <c r="K216" s="52">
        <v>0</v>
      </c>
      <c r="L216" s="52">
        <v>0</v>
      </c>
      <c r="M216" s="52">
        <v>0</v>
      </c>
      <c r="N216" s="52">
        <v>0</v>
      </c>
      <c r="O216" s="52">
        <v>0</v>
      </c>
      <c r="P216" s="52">
        <v>0</v>
      </c>
      <c r="Q216" s="52">
        <v>0</v>
      </c>
      <c r="R216" s="52">
        <v>0</v>
      </c>
      <c r="S216" s="52">
        <v>80</v>
      </c>
      <c r="T216" s="53">
        <f t="shared" si="23"/>
        <v>80</v>
      </c>
    </row>
    <row r="217" spans="2:20" ht="16.5" customHeight="1">
      <c r="B217" s="216"/>
      <c r="C217" s="202">
        <v>18</v>
      </c>
      <c r="D217" s="207"/>
      <c r="E217" s="198"/>
      <c r="F217" s="96" t="s">
        <v>345</v>
      </c>
      <c r="G217" s="59">
        <v>170</v>
      </c>
      <c r="H217" s="59">
        <v>1</v>
      </c>
      <c r="I217" s="59">
        <v>0</v>
      </c>
      <c r="J217" s="59">
        <v>0</v>
      </c>
      <c r="K217" s="59">
        <v>0</v>
      </c>
      <c r="L217" s="59">
        <v>0</v>
      </c>
      <c r="M217" s="59">
        <v>0</v>
      </c>
      <c r="N217" s="59">
        <v>0</v>
      </c>
      <c r="O217" s="59">
        <v>0</v>
      </c>
      <c r="P217" s="59">
        <v>0</v>
      </c>
      <c r="Q217" s="59">
        <v>0</v>
      </c>
      <c r="R217" s="59">
        <v>0</v>
      </c>
      <c r="S217" s="59">
        <v>0</v>
      </c>
      <c r="T217" s="60">
        <f t="shared" si="23"/>
        <v>1</v>
      </c>
    </row>
    <row r="218" spans="2:20" ht="16.5" customHeight="1">
      <c r="B218" s="216"/>
      <c r="C218" s="202">
        <v>18</v>
      </c>
      <c r="D218" s="207"/>
      <c r="E218" s="198" t="s">
        <v>346</v>
      </c>
      <c r="F218" s="92" t="s">
        <v>347</v>
      </c>
      <c r="G218" s="50">
        <v>30</v>
      </c>
      <c r="H218" s="50">
        <v>1</v>
      </c>
      <c r="I218" s="50">
        <v>1</v>
      </c>
      <c r="J218" s="50">
        <v>1</v>
      </c>
      <c r="K218" s="50">
        <v>1</v>
      </c>
      <c r="L218" s="50">
        <v>1</v>
      </c>
      <c r="M218" s="50">
        <v>1</v>
      </c>
      <c r="N218" s="50">
        <v>1</v>
      </c>
      <c r="O218" s="50">
        <v>1</v>
      </c>
      <c r="P218" s="50">
        <v>1</v>
      </c>
      <c r="Q218" s="50">
        <v>1</v>
      </c>
      <c r="R218" s="50">
        <v>1</v>
      </c>
      <c r="S218" s="50">
        <v>1</v>
      </c>
      <c r="T218" s="51">
        <f t="shared" si="23"/>
        <v>12</v>
      </c>
    </row>
    <row r="219" spans="2:20" ht="16.5" customHeight="1">
      <c r="B219" s="216"/>
      <c r="C219" s="202">
        <v>18</v>
      </c>
      <c r="D219" s="207"/>
      <c r="E219" s="198"/>
      <c r="F219" s="93" t="s">
        <v>344</v>
      </c>
      <c r="G219" s="52">
        <v>10</v>
      </c>
      <c r="H219" s="52">
        <v>7</v>
      </c>
      <c r="I219" s="52">
        <v>7</v>
      </c>
      <c r="J219" s="52">
        <v>7</v>
      </c>
      <c r="K219" s="52">
        <v>7</v>
      </c>
      <c r="L219" s="52">
        <v>7</v>
      </c>
      <c r="M219" s="52">
        <v>7</v>
      </c>
      <c r="N219" s="52">
        <v>7</v>
      </c>
      <c r="O219" s="52">
        <v>7</v>
      </c>
      <c r="P219" s="52">
        <v>7</v>
      </c>
      <c r="Q219" s="52">
        <v>7</v>
      </c>
      <c r="R219" s="52">
        <v>7</v>
      </c>
      <c r="S219" s="52">
        <v>7</v>
      </c>
      <c r="T219" s="53">
        <f t="shared" si="23"/>
        <v>84</v>
      </c>
    </row>
    <row r="220" spans="2:20" ht="16.5" customHeight="1">
      <c r="B220" s="216"/>
      <c r="C220" s="202">
        <v>18</v>
      </c>
      <c r="D220" s="207"/>
      <c r="E220" s="198"/>
      <c r="F220" s="96" t="s">
        <v>345</v>
      </c>
      <c r="G220" s="59">
        <v>12</v>
      </c>
      <c r="H220" s="59">
        <v>1</v>
      </c>
      <c r="I220" s="59">
        <v>1</v>
      </c>
      <c r="J220" s="59">
        <v>1</v>
      </c>
      <c r="K220" s="59">
        <v>1</v>
      </c>
      <c r="L220" s="59">
        <v>1</v>
      </c>
      <c r="M220" s="59">
        <v>1</v>
      </c>
      <c r="N220" s="59">
        <v>1</v>
      </c>
      <c r="O220" s="59">
        <v>1</v>
      </c>
      <c r="P220" s="59">
        <v>1</v>
      </c>
      <c r="Q220" s="59">
        <v>1</v>
      </c>
      <c r="R220" s="59">
        <v>1</v>
      </c>
      <c r="S220" s="59">
        <v>1</v>
      </c>
      <c r="T220" s="60">
        <f t="shared" si="23"/>
        <v>12</v>
      </c>
    </row>
    <row r="221" spans="2:20" ht="16.5" customHeight="1">
      <c r="B221" s="216"/>
      <c r="C221" s="202">
        <v>18</v>
      </c>
      <c r="D221" s="207" t="s">
        <v>707</v>
      </c>
      <c r="E221" s="198" t="s">
        <v>316</v>
      </c>
      <c r="F221" s="98" t="s">
        <v>317</v>
      </c>
      <c r="G221" s="62">
        <v>5</v>
      </c>
      <c r="H221" s="62">
        <v>30</v>
      </c>
      <c r="I221" s="62">
        <v>10</v>
      </c>
      <c r="J221" s="62">
        <v>7</v>
      </c>
      <c r="K221" s="62">
        <v>7</v>
      </c>
      <c r="L221" s="62">
        <v>7</v>
      </c>
      <c r="M221" s="62">
        <v>7</v>
      </c>
      <c r="N221" s="62">
        <v>10</v>
      </c>
      <c r="O221" s="62">
        <v>10</v>
      </c>
      <c r="P221" s="62">
        <v>10</v>
      </c>
      <c r="Q221" s="62">
        <v>14</v>
      </c>
      <c r="R221" s="62">
        <v>14</v>
      </c>
      <c r="S221" s="62">
        <v>30</v>
      </c>
      <c r="T221" s="63">
        <f t="shared" ref="T221:T232" si="24">SUM(H221:S221)</f>
        <v>156</v>
      </c>
    </row>
    <row r="222" spans="2:20" ht="16.5" customHeight="1">
      <c r="B222" s="216"/>
      <c r="C222" s="202"/>
      <c r="D222" s="207"/>
      <c r="E222" s="198"/>
      <c r="F222" s="93" t="s">
        <v>318</v>
      </c>
      <c r="G222" s="52">
        <v>5</v>
      </c>
      <c r="H222" s="52">
        <v>30</v>
      </c>
      <c r="I222" s="52">
        <v>10</v>
      </c>
      <c r="J222" s="52">
        <v>7</v>
      </c>
      <c r="K222" s="52">
        <v>7</v>
      </c>
      <c r="L222" s="52">
        <v>7</v>
      </c>
      <c r="M222" s="52">
        <v>7</v>
      </c>
      <c r="N222" s="52">
        <v>10</v>
      </c>
      <c r="O222" s="52">
        <v>10</v>
      </c>
      <c r="P222" s="52">
        <v>10</v>
      </c>
      <c r="Q222" s="52">
        <v>14</v>
      </c>
      <c r="R222" s="52">
        <v>14</v>
      </c>
      <c r="S222" s="52">
        <v>30</v>
      </c>
      <c r="T222" s="53">
        <f t="shared" si="24"/>
        <v>156</v>
      </c>
    </row>
    <row r="223" spans="2:20" ht="16.5" customHeight="1">
      <c r="B223" s="216"/>
      <c r="C223" s="202"/>
      <c r="D223" s="207"/>
      <c r="E223" s="198"/>
      <c r="F223" s="93" t="s">
        <v>319</v>
      </c>
      <c r="G223" s="52">
        <v>5</v>
      </c>
      <c r="H223" s="52">
        <v>30</v>
      </c>
      <c r="I223" s="52">
        <v>10</v>
      </c>
      <c r="J223" s="52">
        <v>7</v>
      </c>
      <c r="K223" s="52">
        <v>7</v>
      </c>
      <c r="L223" s="52">
        <v>7</v>
      </c>
      <c r="M223" s="52">
        <v>7</v>
      </c>
      <c r="N223" s="52">
        <v>10</v>
      </c>
      <c r="O223" s="52">
        <v>10</v>
      </c>
      <c r="P223" s="52">
        <v>10</v>
      </c>
      <c r="Q223" s="52">
        <v>14</v>
      </c>
      <c r="R223" s="52">
        <v>14</v>
      </c>
      <c r="S223" s="52">
        <v>30</v>
      </c>
      <c r="T223" s="53">
        <f t="shared" si="24"/>
        <v>156</v>
      </c>
    </row>
    <row r="224" spans="2:20" ht="16.5" customHeight="1">
      <c r="B224" s="216"/>
      <c r="C224" s="202"/>
      <c r="D224" s="207"/>
      <c r="E224" s="198"/>
      <c r="F224" s="93" t="s">
        <v>320</v>
      </c>
      <c r="G224" s="52">
        <v>4</v>
      </c>
      <c r="H224" s="57">
        <v>30</v>
      </c>
      <c r="I224" s="52">
        <v>10</v>
      </c>
      <c r="J224" s="52">
        <v>7</v>
      </c>
      <c r="K224" s="52">
        <v>7</v>
      </c>
      <c r="L224" s="52">
        <v>7</v>
      </c>
      <c r="M224" s="52">
        <v>7</v>
      </c>
      <c r="N224" s="52">
        <v>10</v>
      </c>
      <c r="O224" s="52">
        <v>10</v>
      </c>
      <c r="P224" s="52">
        <v>10</v>
      </c>
      <c r="Q224" s="57">
        <v>14</v>
      </c>
      <c r="R224" s="57">
        <v>14</v>
      </c>
      <c r="S224" s="57">
        <v>30</v>
      </c>
      <c r="T224" s="53">
        <f t="shared" si="24"/>
        <v>156</v>
      </c>
    </row>
    <row r="225" spans="2:20" ht="16.5" customHeight="1">
      <c r="B225" s="216"/>
      <c r="C225" s="202"/>
      <c r="D225" s="207"/>
      <c r="E225" s="198"/>
      <c r="F225" s="97" t="s">
        <v>321</v>
      </c>
      <c r="G225" s="57">
        <v>10</v>
      </c>
      <c r="H225" s="57">
        <v>30</v>
      </c>
      <c r="I225" s="52">
        <v>10</v>
      </c>
      <c r="J225" s="52">
        <v>7</v>
      </c>
      <c r="K225" s="52">
        <v>7</v>
      </c>
      <c r="L225" s="52">
        <v>7</v>
      </c>
      <c r="M225" s="52">
        <v>7</v>
      </c>
      <c r="N225" s="52">
        <v>10</v>
      </c>
      <c r="O225" s="52">
        <v>10</v>
      </c>
      <c r="P225" s="52">
        <v>10</v>
      </c>
      <c r="Q225" s="57">
        <v>14</v>
      </c>
      <c r="R225" s="57">
        <v>14</v>
      </c>
      <c r="S225" s="57">
        <v>30</v>
      </c>
      <c r="T225" s="58">
        <f t="shared" si="24"/>
        <v>156</v>
      </c>
    </row>
    <row r="226" spans="2:20" ht="16.5" customHeight="1">
      <c r="B226" s="216"/>
      <c r="C226" s="202"/>
      <c r="D226" s="207"/>
      <c r="E226" s="198" t="s">
        <v>322</v>
      </c>
      <c r="F226" s="92" t="s">
        <v>745</v>
      </c>
      <c r="G226" s="50">
        <v>25</v>
      </c>
      <c r="H226" s="50">
        <v>1</v>
      </c>
      <c r="I226" s="50">
        <v>1</v>
      </c>
      <c r="J226" s="50">
        <v>1</v>
      </c>
      <c r="K226" s="50">
        <v>1</v>
      </c>
      <c r="L226" s="50">
        <v>1</v>
      </c>
      <c r="M226" s="50">
        <v>1</v>
      </c>
      <c r="N226" s="50">
        <v>1</v>
      </c>
      <c r="O226" s="50">
        <v>1</v>
      </c>
      <c r="P226" s="50">
        <v>1</v>
      </c>
      <c r="Q226" s="50">
        <v>1</v>
      </c>
      <c r="R226" s="50">
        <v>1</v>
      </c>
      <c r="S226" s="50">
        <v>1</v>
      </c>
      <c r="T226" s="51">
        <f t="shared" si="24"/>
        <v>12</v>
      </c>
    </row>
    <row r="227" spans="2:20" ht="16.5" customHeight="1">
      <c r="B227" s="216"/>
      <c r="C227" s="202"/>
      <c r="D227" s="207"/>
      <c r="E227" s="198"/>
      <c r="F227" s="93" t="s">
        <v>323</v>
      </c>
      <c r="G227" s="52">
        <v>5</v>
      </c>
      <c r="H227" s="52">
        <v>1</v>
      </c>
      <c r="I227" s="52">
        <v>1</v>
      </c>
      <c r="J227" s="52">
        <v>1</v>
      </c>
      <c r="K227" s="52">
        <v>1</v>
      </c>
      <c r="L227" s="52">
        <v>1</v>
      </c>
      <c r="M227" s="52">
        <v>1</v>
      </c>
      <c r="N227" s="52">
        <v>1</v>
      </c>
      <c r="O227" s="52">
        <v>1</v>
      </c>
      <c r="P227" s="52">
        <v>1</v>
      </c>
      <c r="Q227" s="52">
        <v>1</v>
      </c>
      <c r="R227" s="52">
        <v>1</v>
      </c>
      <c r="S227" s="52">
        <v>1</v>
      </c>
      <c r="T227" s="53">
        <f t="shared" si="24"/>
        <v>12</v>
      </c>
    </row>
    <row r="228" spans="2:20" ht="16.5" customHeight="1">
      <c r="B228" s="216"/>
      <c r="C228" s="202"/>
      <c r="D228" s="207"/>
      <c r="E228" s="198"/>
      <c r="F228" s="96" t="s">
        <v>324</v>
      </c>
      <c r="G228" s="59">
        <v>1.5</v>
      </c>
      <c r="H228" s="59">
        <v>20</v>
      </c>
      <c r="I228" s="59">
        <v>20</v>
      </c>
      <c r="J228" s="59">
        <v>20</v>
      </c>
      <c r="K228" s="59">
        <v>20</v>
      </c>
      <c r="L228" s="59">
        <v>20</v>
      </c>
      <c r="M228" s="59">
        <v>20</v>
      </c>
      <c r="N228" s="59">
        <v>20</v>
      </c>
      <c r="O228" s="59">
        <v>20</v>
      </c>
      <c r="P228" s="59">
        <v>20</v>
      </c>
      <c r="Q228" s="59">
        <v>20</v>
      </c>
      <c r="R228" s="59">
        <v>20</v>
      </c>
      <c r="S228" s="59">
        <v>20</v>
      </c>
      <c r="T228" s="60">
        <f t="shared" si="24"/>
        <v>240</v>
      </c>
    </row>
    <row r="229" spans="2:20" ht="21.95" customHeight="1">
      <c r="B229" s="216"/>
      <c r="C229" s="202"/>
      <c r="D229" s="207"/>
      <c r="E229" s="198" t="s">
        <v>325</v>
      </c>
      <c r="F229" s="98" t="s">
        <v>326</v>
      </c>
      <c r="G229" s="62">
        <v>2</v>
      </c>
      <c r="H229" s="62">
        <v>6</v>
      </c>
      <c r="I229" s="62">
        <v>6</v>
      </c>
      <c r="J229" s="62">
        <v>6</v>
      </c>
      <c r="K229" s="62">
        <v>6</v>
      </c>
      <c r="L229" s="62">
        <v>6</v>
      </c>
      <c r="M229" s="62">
        <v>6</v>
      </c>
      <c r="N229" s="62">
        <v>6</v>
      </c>
      <c r="O229" s="62">
        <v>6</v>
      </c>
      <c r="P229" s="62">
        <v>6</v>
      </c>
      <c r="Q229" s="62">
        <v>6</v>
      </c>
      <c r="R229" s="62">
        <v>6</v>
      </c>
      <c r="S229" s="62">
        <v>6</v>
      </c>
      <c r="T229" s="63">
        <f t="shared" si="24"/>
        <v>72</v>
      </c>
    </row>
    <row r="230" spans="2:20" ht="47.25">
      <c r="B230" s="216"/>
      <c r="C230" s="202"/>
      <c r="D230" s="207"/>
      <c r="E230" s="198"/>
      <c r="F230" s="93" t="s">
        <v>746</v>
      </c>
      <c r="G230" s="52">
        <v>10</v>
      </c>
      <c r="H230" s="52">
        <v>7</v>
      </c>
      <c r="I230" s="52">
        <v>7</v>
      </c>
      <c r="J230" s="52">
        <v>7</v>
      </c>
      <c r="K230" s="52">
        <v>7</v>
      </c>
      <c r="L230" s="52">
        <v>7</v>
      </c>
      <c r="M230" s="52">
        <v>7</v>
      </c>
      <c r="N230" s="52">
        <v>7</v>
      </c>
      <c r="O230" s="52">
        <v>7</v>
      </c>
      <c r="P230" s="52">
        <v>7</v>
      </c>
      <c r="Q230" s="52">
        <v>7</v>
      </c>
      <c r="R230" s="52">
        <v>7</v>
      </c>
      <c r="S230" s="52">
        <v>7</v>
      </c>
      <c r="T230" s="53">
        <f t="shared" si="24"/>
        <v>84</v>
      </c>
    </row>
    <row r="231" spans="2:20" ht="16.5" customHeight="1">
      <c r="B231" s="216"/>
      <c r="C231" s="202"/>
      <c r="D231" s="207"/>
      <c r="E231" s="198"/>
      <c r="F231" s="93" t="s">
        <v>327</v>
      </c>
      <c r="G231" s="52">
        <v>11</v>
      </c>
      <c r="H231" s="52">
        <v>2</v>
      </c>
      <c r="I231" s="52">
        <v>2</v>
      </c>
      <c r="J231" s="52">
        <v>2</v>
      </c>
      <c r="K231" s="52">
        <v>2</v>
      </c>
      <c r="L231" s="52">
        <v>2</v>
      </c>
      <c r="M231" s="52">
        <v>2</v>
      </c>
      <c r="N231" s="52">
        <v>2</v>
      </c>
      <c r="O231" s="52">
        <v>2</v>
      </c>
      <c r="P231" s="52">
        <v>2</v>
      </c>
      <c r="Q231" s="52">
        <v>2</v>
      </c>
      <c r="R231" s="52">
        <v>2</v>
      </c>
      <c r="S231" s="52">
        <v>2</v>
      </c>
      <c r="T231" s="53">
        <f t="shared" si="24"/>
        <v>24</v>
      </c>
    </row>
    <row r="232" spans="2:20" ht="16.5" customHeight="1">
      <c r="B232" s="216"/>
      <c r="C232" s="202"/>
      <c r="D232" s="207"/>
      <c r="E232" s="198"/>
      <c r="F232" s="96" t="s">
        <v>328</v>
      </c>
      <c r="G232" s="59">
        <v>10</v>
      </c>
      <c r="H232" s="59">
        <v>2</v>
      </c>
      <c r="I232" s="59">
        <v>2</v>
      </c>
      <c r="J232" s="59">
        <v>2</v>
      </c>
      <c r="K232" s="59">
        <v>2</v>
      </c>
      <c r="L232" s="59">
        <v>2</v>
      </c>
      <c r="M232" s="59">
        <v>2</v>
      </c>
      <c r="N232" s="59">
        <v>2</v>
      </c>
      <c r="O232" s="59">
        <v>2</v>
      </c>
      <c r="P232" s="59">
        <v>2</v>
      </c>
      <c r="Q232" s="59">
        <v>2</v>
      </c>
      <c r="R232" s="59">
        <v>2</v>
      </c>
      <c r="S232" s="59">
        <v>2</v>
      </c>
      <c r="T232" s="53">
        <f t="shared" si="24"/>
        <v>24</v>
      </c>
    </row>
    <row r="233" spans="2:20">
      <c r="B233" s="216"/>
      <c r="C233" s="202"/>
      <c r="D233" s="207" t="s">
        <v>708</v>
      </c>
      <c r="E233" s="198" t="s">
        <v>316</v>
      </c>
      <c r="F233" s="92" t="s">
        <v>317</v>
      </c>
      <c r="G233" s="50">
        <v>3</v>
      </c>
      <c r="H233" s="50">
        <v>1</v>
      </c>
      <c r="I233" s="50">
        <v>0</v>
      </c>
      <c r="J233" s="50">
        <v>0</v>
      </c>
      <c r="K233" s="50">
        <v>1</v>
      </c>
      <c r="L233" s="50">
        <v>0</v>
      </c>
      <c r="M233" s="50">
        <v>0</v>
      </c>
      <c r="N233" s="50">
        <v>1</v>
      </c>
      <c r="O233" s="50">
        <v>0</v>
      </c>
      <c r="P233" s="50">
        <v>0</v>
      </c>
      <c r="Q233" s="50">
        <v>1</v>
      </c>
      <c r="R233" s="50">
        <v>0</v>
      </c>
      <c r="S233" s="50">
        <v>0</v>
      </c>
      <c r="T233" s="51">
        <f t="shared" ref="T233:T240" si="25">SUM(H233:S233)</f>
        <v>4</v>
      </c>
    </row>
    <row r="234" spans="2:20" ht="16.5" customHeight="1">
      <c r="B234" s="216"/>
      <c r="C234" s="202"/>
      <c r="D234" s="207"/>
      <c r="E234" s="198"/>
      <c r="F234" s="93" t="s">
        <v>318</v>
      </c>
      <c r="G234" s="52">
        <v>3</v>
      </c>
      <c r="H234" s="52">
        <v>1</v>
      </c>
      <c r="I234" s="52">
        <v>0</v>
      </c>
      <c r="J234" s="52">
        <v>0</v>
      </c>
      <c r="K234" s="52">
        <v>1</v>
      </c>
      <c r="L234" s="52">
        <v>0</v>
      </c>
      <c r="M234" s="52">
        <v>0</v>
      </c>
      <c r="N234" s="52">
        <v>1</v>
      </c>
      <c r="O234" s="52">
        <v>0</v>
      </c>
      <c r="P234" s="52">
        <v>0</v>
      </c>
      <c r="Q234" s="52">
        <v>1</v>
      </c>
      <c r="R234" s="52">
        <v>0</v>
      </c>
      <c r="S234" s="52">
        <v>0</v>
      </c>
      <c r="T234" s="53">
        <f t="shared" si="25"/>
        <v>4</v>
      </c>
    </row>
    <row r="235" spans="2:20" ht="16.5" customHeight="1">
      <c r="B235" s="216"/>
      <c r="C235" s="202"/>
      <c r="D235" s="207"/>
      <c r="E235" s="198"/>
      <c r="F235" s="93" t="s">
        <v>319</v>
      </c>
      <c r="G235" s="52">
        <v>7.5</v>
      </c>
      <c r="H235" s="52">
        <v>1</v>
      </c>
      <c r="I235" s="52">
        <v>0</v>
      </c>
      <c r="J235" s="52">
        <v>0</v>
      </c>
      <c r="K235" s="52">
        <v>1</v>
      </c>
      <c r="L235" s="52">
        <v>0</v>
      </c>
      <c r="M235" s="52">
        <v>0</v>
      </c>
      <c r="N235" s="52">
        <v>1</v>
      </c>
      <c r="O235" s="52">
        <v>0</v>
      </c>
      <c r="P235" s="52">
        <v>0</v>
      </c>
      <c r="Q235" s="52">
        <v>1</v>
      </c>
      <c r="R235" s="52">
        <v>0</v>
      </c>
      <c r="S235" s="52">
        <v>0</v>
      </c>
      <c r="T235" s="53">
        <f t="shared" si="25"/>
        <v>4</v>
      </c>
    </row>
    <row r="236" spans="2:20" ht="16.5" customHeight="1">
      <c r="B236" s="216"/>
      <c r="C236" s="202"/>
      <c r="D236" s="207"/>
      <c r="E236" s="198"/>
      <c r="F236" s="93" t="s">
        <v>320</v>
      </c>
      <c r="G236" s="52">
        <v>7.5</v>
      </c>
      <c r="H236" s="52">
        <v>1</v>
      </c>
      <c r="I236" s="52">
        <v>0</v>
      </c>
      <c r="J236" s="52">
        <v>0</v>
      </c>
      <c r="K236" s="52">
        <v>1</v>
      </c>
      <c r="L236" s="52">
        <v>0</v>
      </c>
      <c r="M236" s="52">
        <v>0</v>
      </c>
      <c r="N236" s="52">
        <v>1</v>
      </c>
      <c r="O236" s="52">
        <v>0</v>
      </c>
      <c r="P236" s="52">
        <v>0</v>
      </c>
      <c r="Q236" s="52">
        <v>1</v>
      </c>
      <c r="R236" s="52">
        <v>0</v>
      </c>
      <c r="S236" s="52">
        <v>0</v>
      </c>
      <c r="T236" s="53">
        <f t="shared" si="25"/>
        <v>4</v>
      </c>
    </row>
    <row r="237" spans="2:20" ht="16.5" customHeight="1">
      <c r="B237" s="216"/>
      <c r="C237" s="202"/>
      <c r="D237" s="207"/>
      <c r="E237" s="198"/>
      <c r="F237" s="96" t="s">
        <v>329</v>
      </c>
      <c r="G237" s="59">
        <v>15</v>
      </c>
      <c r="H237" s="59">
        <v>1</v>
      </c>
      <c r="I237" s="59">
        <v>0</v>
      </c>
      <c r="J237" s="59">
        <v>0</v>
      </c>
      <c r="K237" s="59">
        <v>1</v>
      </c>
      <c r="L237" s="59">
        <v>0</v>
      </c>
      <c r="M237" s="59">
        <v>0</v>
      </c>
      <c r="N237" s="59">
        <v>1</v>
      </c>
      <c r="O237" s="59">
        <v>0</v>
      </c>
      <c r="P237" s="59">
        <v>0</v>
      </c>
      <c r="Q237" s="59">
        <v>1</v>
      </c>
      <c r="R237" s="59">
        <v>0</v>
      </c>
      <c r="S237" s="59">
        <v>0</v>
      </c>
      <c r="T237" s="60">
        <f t="shared" si="25"/>
        <v>4</v>
      </c>
    </row>
    <row r="238" spans="2:20" ht="16.5" customHeight="1">
      <c r="B238" s="216"/>
      <c r="C238" s="202"/>
      <c r="D238" s="207"/>
      <c r="E238" s="198" t="s">
        <v>322</v>
      </c>
      <c r="F238" s="92" t="s">
        <v>745</v>
      </c>
      <c r="G238" s="50">
        <v>20</v>
      </c>
      <c r="H238" s="50">
        <v>1</v>
      </c>
      <c r="I238" s="50">
        <v>1</v>
      </c>
      <c r="J238" s="50">
        <v>1</v>
      </c>
      <c r="K238" s="50">
        <v>1</v>
      </c>
      <c r="L238" s="50">
        <v>1</v>
      </c>
      <c r="M238" s="50">
        <v>1</v>
      </c>
      <c r="N238" s="50">
        <v>1</v>
      </c>
      <c r="O238" s="50">
        <v>1</v>
      </c>
      <c r="P238" s="50">
        <v>1</v>
      </c>
      <c r="Q238" s="50">
        <v>1</v>
      </c>
      <c r="R238" s="50">
        <v>1</v>
      </c>
      <c r="S238" s="50">
        <v>1</v>
      </c>
      <c r="T238" s="51">
        <f t="shared" si="25"/>
        <v>12</v>
      </c>
    </row>
    <row r="239" spans="2:20" ht="16.5" customHeight="1">
      <c r="B239" s="216"/>
      <c r="C239" s="202"/>
      <c r="D239" s="207"/>
      <c r="E239" s="198"/>
      <c r="F239" s="93" t="s">
        <v>323</v>
      </c>
      <c r="G239" s="52">
        <v>5</v>
      </c>
      <c r="H239" s="52">
        <v>1</v>
      </c>
      <c r="I239" s="52">
        <v>1</v>
      </c>
      <c r="J239" s="52">
        <v>1</v>
      </c>
      <c r="K239" s="52">
        <v>1</v>
      </c>
      <c r="L239" s="52">
        <v>1</v>
      </c>
      <c r="M239" s="52">
        <v>1</v>
      </c>
      <c r="N239" s="52">
        <v>1</v>
      </c>
      <c r="O239" s="52">
        <v>1</v>
      </c>
      <c r="P239" s="52">
        <v>1</v>
      </c>
      <c r="Q239" s="52">
        <v>1</v>
      </c>
      <c r="R239" s="52">
        <v>1</v>
      </c>
      <c r="S239" s="52">
        <v>1</v>
      </c>
      <c r="T239" s="53">
        <f t="shared" si="25"/>
        <v>12</v>
      </c>
    </row>
    <row r="240" spans="2:20" ht="16.5" customHeight="1">
      <c r="B240" s="216"/>
      <c r="C240" s="202"/>
      <c r="D240" s="207"/>
      <c r="E240" s="198"/>
      <c r="F240" s="97" t="s">
        <v>324</v>
      </c>
      <c r="G240" s="59">
        <v>1</v>
      </c>
      <c r="H240" s="59">
        <v>5</v>
      </c>
      <c r="I240" s="59">
        <v>5</v>
      </c>
      <c r="J240" s="59">
        <v>5</v>
      </c>
      <c r="K240" s="59">
        <v>5</v>
      </c>
      <c r="L240" s="59">
        <v>5</v>
      </c>
      <c r="M240" s="59">
        <v>5</v>
      </c>
      <c r="N240" s="59">
        <v>5</v>
      </c>
      <c r="O240" s="59">
        <v>5</v>
      </c>
      <c r="P240" s="59">
        <v>5</v>
      </c>
      <c r="Q240" s="59">
        <v>5</v>
      </c>
      <c r="R240" s="59">
        <v>5</v>
      </c>
      <c r="S240" s="59">
        <v>5</v>
      </c>
      <c r="T240" s="60">
        <f t="shared" si="25"/>
        <v>60</v>
      </c>
    </row>
    <row r="241" spans="2:20">
      <c r="B241" s="216" t="s">
        <v>784</v>
      </c>
      <c r="C241" s="202">
        <v>19</v>
      </c>
      <c r="D241" s="207" t="s">
        <v>697</v>
      </c>
      <c r="E241" s="198" t="s">
        <v>386</v>
      </c>
      <c r="F241" s="118" t="s">
        <v>387</v>
      </c>
      <c r="G241" s="156">
        <v>20</v>
      </c>
      <c r="H241" s="40">
        <v>0</v>
      </c>
      <c r="I241" s="40">
        <v>0</v>
      </c>
      <c r="J241" s="40">
        <v>0</v>
      </c>
      <c r="K241" s="40">
        <v>0</v>
      </c>
      <c r="L241" s="40">
        <v>0</v>
      </c>
      <c r="M241" s="40">
        <v>0</v>
      </c>
      <c r="N241" s="40">
        <v>0</v>
      </c>
      <c r="O241" s="40">
        <v>0</v>
      </c>
      <c r="P241" s="40">
        <v>0</v>
      </c>
      <c r="Q241" s="40">
        <v>90</v>
      </c>
      <c r="R241" s="40">
        <v>0</v>
      </c>
      <c r="S241" s="40">
        <v>0</v>
      </c>
      <c r="T241" s="45">
        <f t="shared" ref="T241:T243" si="26">SUM(H241:S241)</f>
        <v>90</v>
      </c>
    </row>
    <row r="242" spans="2:20">
      <c r="B242" s="216"/>
      <c r="C242" s="202">
        <v>20</v>
      </c>
      <c r="D242" s="207"/>
      <c r="E242" s="198"/>
      <c r="F242" s="111" t="s">
        <v>388</v>
      </c>
      <c r="G242" s="112">
        <v>5</v>
      </c>
      <c r="H242" s="42">
        <v>0</v>
      </c>
      <c r="I242" s="42">
        <v>0</v>
      </c>
      <c r="J242" s="42">
        <v>0</v>
      </c>
      <c r="K242" s="42">
        <v>0</v>
      </c>
      <c r="L242" s="42">
        <v>0</v>
      </c>
      <c r="M242" s="42">
        <v>0</v>
      </c>
      <c r="N242" s="42">
        <v>0</v>
      </c>
      <c r="O242" s="42">
        <v>0</v>
      </c>
      <c r="P242" s="42">
        <v>0</v>
      </c>
      <c r="Q242" s="42">
        <v>10</v>
      </c>
      <c r="R242" s="42">
        <v>0</v>
      </c>
      <c r="S242" s="42">
        <v>0</v>
      </c>
      <c r="T242" s="45">
        <f>SUM(H242:S242)</f>
        <v>10</v>
      </c>
    </row>
    <row r="243" spans="2:20">
      <c r="B243" s="216"/>
      <c r="C243" s="202">
        <v>20</v>
      </c>
      <c r="D243" s="207"/>
      <c r="E243" s="198"/>
      <c r="F243" s="113" t="s">
        <v>389</v>
      </c>
      <c r="G243" s="114">
        <v>1</v>
      </c>
      <c r="H243" s="59">
        <v>90</v>
      </c>
      <c r="I243" s="59">
        <v>0</v>
      </c>
      <c r="J243" s="59">
        <v>0</v>
      </c>
      <c r="K243" s="59">
        <v>0</v>
      </c>
      <c r="L243" s="59">
        <v>0</v>
      </c>
      <c r="M243" s="59">
        <v>0</v>
      </c>
      <c r="N243" s="59">
        <v>0</v>
      </c>
      <c r="O243" s="59">
        <v>0</v>
      </c>
      <c r="P243" s="59">
        <v>0</v>
      </c>
      <c r="Q243" s="59">
        <v>0</v>
      </c>
      <c r="R243" s="59">
        <v>0</v>
      </c>
      <c r="S243" s="59">
        <v>0</v>
      </c>
      <c r="T243" s="60">
        <f t="shared" si="26"/>
        <v>90</v>
      </c>
    </row>
    <row r="244" spans="2:20">
      <c r="B244" s="216"/>
      <c r="C244" s="202">
        <v>20</v>
      </c>
      <c r="D244" s="207"/>
      <c r="E244" s="198" t="s">
        <v>390</v>
      </c>
      <c r="F244" s="118" t="s">
        <v>391</v>
      </c>
      <c r="G244" s="129">
        <v>1</v>
      </c>
      <c r="H244" s="50">
        <v>4</v>
      </c>
      <c r="I244" s="50">
        <v>0</v>
      </c>
      <c r="J244" s="50">
        <v>0</v>
      </c>
      <c r="K244" s="50">
        <v>0</v>
      </c>
      <c r="L244" s="50">
        <v>0</v>
      </c>
      <c r="M244" s="50">
        <v>0</v>
      </c>
      <c r="N244" s="50">
        <v>0</v>
      </c>
      <c r="O244" s="50">
        <v>0</v>
      </c>
      <c r="P244" s="50">
        <v>0</v>
      </c>
      <c r="Q244" s="50">
        <v>90</v>
      </c>
      <c r="R244" s="50">
        <v>0</v>
      </c>
      <c r="S244" s="50">
        <v>0</v>
      </c>
      <c r="T244" s="124">
        <f t="shared" ref="T244:T387" si="27">SUM(H244:S244)</f>
        <v>94</v>
      </c>
    </row>
    <row r="245" spans="2:20">
      <c r="B245" s="216"/>
      <c r="C245" s="202">
        <v>20</v>
      </c>
      <c r="D245" s="207"/>
      <c r="E245" s="198"/>
      <c r="F245" s="117" t="s">
        <v>392</v>
      </c>
      <c r="G245" s="115">
        <v>1</v>
      </c>
      <c r="H245" s="62">
        <v>4</v>
      </c>
      <c r="I245" s="62">
        <v>0</v>
      </c>
      <c r="J245" s="62">
        <v>0</v>
      </c>
      <c r="K245" s="62">
        <v>0</v>
      </c>
      <c r="L245" s="62">
        <v>0</v>
      </c>
      <c r="M245" s="62">
        <v>0</v>
      </c>
      <c r="N245" s="62">
        <v>0</v>
      </c>
      <c r="O245" s="62">
        <v>0</v>
      </c>
      <c r="P245" s="62">
        <v>0</v>
      </c>
      <c r="Q245" s="62">
        <v>0</v>
      </c>
      <c r="R245" s="62">
        <v>90</v>
      </c>
      <c r="S245" s="62">
        <v>0</v>
      </c>
      <c r="T245" s="63">
        <f t="shared" si="27"/>
        <v>94</v>
      </c>
    </row>
    <row r="246" spans="2:20">
      <c r="B246" s="216"/>
      <c r="C246" s="202">
        <v>20</v>
      </c>
      <c r="D246" s="207"/>
      <c r="E246" s="198"/>
      <c r="F246" s="111" t="s">
        <v>393</v>
      </c>
      <c r="G246" s="115">
        <v>3</v>
      </c>
      <c r="H246" s="62">
        <v>2</v>
      </c>
      <c r="I246" s="62">
        <f t="shared" ref="I246:P246" si="28">I244</f>
        <v>0</v>
      </c>
      <c r="J246" s="62">
        <f t="shared" si="28"/>
        <v>0</v>
      </c>
      <c r="K246" s="62">
        <f t="shared" si="28"/>
        <v>0</v>
      </c>
      <c r="L246" s="62">
        <f t="shared" si="28"/>
        <v>0</v>
      </c>
      <c r="M246" s="62">
        <f t="shared" si="28"/>
        <v>0</v>
      </c>
      <c r="N246" s="62">
        <f t="shared" si="28"/>
        <v>0</v>
      </c>
      <c r="O246" s="62">
        <f t="shared" si="28"/>
        <v>0</v>
      </c>
      <c r="P246" s="62">
        <f t="shared" si="28"/>
        <v>0</v>
      </c>
      <c r="Q246" s="62">
        <v>10</v>
      </c>
      <c r="R246" s="62">
        <f>R244</f>
        <v>0</v>
      </c>
      <c r="S246" s="62">
        <v>0</v>
      </c>
      <c r="T246" s="63">
        <f t="shared" si="27"/>
        <v>12</v>
      </c>
    </row>
    <row r="247" spans="2:20">
      <c r="B247" s="216"/>
      <c r="C247" s="202">
        <v>20</v>
      </c>
      <c r="D247" s="207"/>
      <c r="E247" s="198"/>
      <c r="F247" s="111" t="s">
        <v>394</v>
      </c>
      <c r="G247" s="115">
        <v>1</v>
      </c>
      <c r="H247" s="62">
        <v>4</v>
      </c>
      <c r="I247" s="62">
        <v>0</v>
      </c>
      <c r="J247" s="62">
        <v>0</v>
      </c>
      <c r="K247" s="62">
        <v>0</v>
      </c>
      <c r="L247" s="62">
        <v>0</v>
      </c>
      <c r="M247" s="62">
        <v>0</v>
      </c>
      <c r="N247" s="62">
        <v>0</v>
      </c>
      <c r="O247" s="62">
        <v>0</v>
      </c>
      <c r="P247" s="62">
        <v>0</v>
      </c>
      <c r="Q247" s="62">
        <v>0</v>
      </c>
      <c r="R247" s="62">
        <v>90</v>
      </c>
      <c r="S247" s="62">
        <v>90</v>
      </c>
      <c r="T247" s="63">
        <f t="shared" si="27"/>
        <v>184</v>
      </c>
    </row>
    <row r="248" spans="2:20">
      <c r="B248" s="216"/>
      <c r="C248" s="202">
        <v>20</v>
      </c>
      <c r="D248" s="207"/>
      <c r="E248" s="198"/>
      <c r="F248" s="111" t="s">
        <v>395</v>
      </c>
      <c r="G248" s="115">
        <v>3</v>
      </c>
      <c r="H248" s="62">
        <v>4</v>
      </c>
      <c r="I248" s="62">
        <f t="shared" ref="I248:P248" si="29">I246</f>
        <v>0</v>
      </c>
      <c r="J248" s="62">
        <f t="shared" si="29"/>
        <v>0</v>
      </c>
      <c r="K248" s="62">
        <f t="shared" si="29"/>
        <v>0</v>
      </c>
      <c r="L248" s="62">
        <f t="shared" si="29"/>
        <v>0</v>
      </c>
      <c r="M248" s="62">
        <f t="shared" si="29"/>
        <v>0</v>
      </c>
      <c r="N248" s="62">
        <f t="shared" si="29"/>
        <v>0</v>
      </c>
      <c r="O248" s="62">
        <f t="shared" si="29"/>
        <v>0</v>
      </c>
      <c r="P248" s="62">
        <f t="shared" si="29"/>
        <v>0</v>
      </c>
      <c r="Q248" s="62">
        <v>0</v>
      </c>
      <c r="R248" s="62">
        <f>R246</f>
        <v>0</v>
      </c>
      <c r="S248" s="62">
        <v>90</v>
      </c>
      <c r="T248" s="63">
        <f t="shared" si="27"/>
        <v>94</v>
      </c>
    </row>
    <row r="249" spans="2:20" ht="31.5">
      <c r="B249" s="216"/>
      <c r="C249" s="202">
        <v>20</v>
      </c>
      <c r="D249" s="207"/>
      <c r="E249" s="198"/>
      <c r="F249" s="111" t="s">
        <v>396</v>
      </c>
      <c r="G249" s="115">
        <v>7</v>
      </c>
      <c r="H249" s="62">
        <v>94</v>
      </c>
      <c r="I249" s="66">
        <f t="shared" ref="I249:R250" si="30">I248</f>
        <v>0</v>
      </c>
      <c r="J249" s="66">
        <f t="shared" si="30"/>
        <v>0</v>
      </c>
      <c r="K249" s="66">
        <f t="shared" si="30"/>
        <v>0</v>
      </c>
      <c r="L249" s="66">
        <f t="shared" si="30"/>
        <v>0</v>
      </c>
      <c r="M249" s="66">
        <f t="shared" si="30"/>
        <v>0</v>
      </c>
      <c r="N249" s="66">
        <f t="shared" si="30"/>
        <v>0</v>
      </c>
      <c r="O249" s="66">
        <f t="shared" si="30"/>
        <v>0</v>
      </c>
      <c r="P249" s="66">
        <f t="shared" si="30"/>
        <v>0</v>
      </c>
      <c r="Q249" s="66">
        <f t="shared" si="30"/>
        <v>0</v>
      </c>
      <c r="R249" s="66">
        <f t="shared" si="30"/>
        <v>0</v>
      </c>
      <c r="S249" s="66">
        <v>0</v>
      </c>
      <c r="T249" s="63">
        <f>SUM(H249:S249)</f>
        <v>94</v>
      </c>
    </row>
    <row r="250" spans="2:20">
      <c r="B250" s="216"/>
      <c r="C250" s="202">
        <v>20</v>
      </c>
      <c r="D250" s="207"/>
      <c r="E250" s="198"/>
      <c r="F250" s="113" t="s">
        <v>397</v>
      </c>
      <c r="G250" s="114">
        <v>1</v>
      </c>
      <c r="H250" s="62">
        <v>94</v>
      </c>
      <c r="I250" s="59">
        <f t="shared" si="30"/>
        <v>0</v>
      </c>
      <c r="J250" s="59">
        <f t="shared" si="30"/>
        <v>0</v>
      </c>
      <c r="K250" s="59">
        <f t="shared" si="30"/>
        <v>0</v>
      </c>
      <c r="L250" s="59">
        <f t="shared" si="30"/>
        <v>0</v>
      </c>
      <c r="M250" s="59">
        <f t="shared" si="30"/>
        <v>0</v>
      </c>
      <c r="N250" s="59">
        <f t="shared" si="30"/>
        <v>0</v>
      </c>
      <c r="O250" s="59">
        <f t="shared" si="30"/>
        <v>0</v>
      </c>
      <c r="P250" s="59">
        <f t="shared" si="30"/>
        <v>0</v>
      </c>
      <c r="Q250" s="59">
        <f t="shared" si="30"/>
        <v>0</v>
      </c>
      <c r="R250" s="59">
        <f t="shared" si="30"/>
        <v>0</v>
      </c>
      <c r="S250" s="59">
        <v>0</v>
      </c>
      <c r="T250" s="63">
        <f t="shared" si="27"/>
        <v>94</v>
      </c>
    </row>
    <row r="251" spans="2:20" ht="31.5">
      <c r="B251" s="216"/>
      <c r="C251" s="202">
        <v>20</v>
      </c>
      <c r="D251" s="207"/>
      <c r="E251" s="198" t="s">
        <v>398</v>
      </c>
      <c r="F251" s="116" t="s">
        <v>399</v>
      </c>
      <c r="G251" s="40">
        <v>15</v>
      </c>
      <c r="H251" s="40">
        <v>1</v>
      </c>
      <c r="I251" s="62">
        <v>1</v>
      </c>
      <c r="J251" s="62">
        <v>1</v>
      </c>
      <c r="K251" s="62">
        <v>1</v>
      </c>
      <c r="L251" s="62">
        <v>1</v>
      </c>
      <c r="M251" s="62">
        <v>1</v>
      </c>
      <c r="N251" s="62">
        <v>1</v>
      </c>
      <c r="O251" s="62">
        <v>1</v>
      </c>
      <c r="P251" s="62">
        <v>1</v>
      </c>
      <c r="Q251" s="62">
        <v>1</v>
      </c>
      <c r="R251" s="62">
        <v>1</v>
      </c>
      <c r="S251" s="62">
        <v>2</v>
      </c>
      <c r="T251" s="108">
        <f t="shared" si="27"/>
        <v>13</v>
      </c>
    </row>
    <row r="252" spans="2:20">
      <c r="B252" s="216"/>
      <c r="C252" s="202">
        <v>20</v>
      </c>
      <c r="D252" s="207"/>
      <c r="E252" s="198"/>
      <c r="F252" s="117" t="s">
        <v>400</v>
      </c>
      <c r="G252" s="46">
        <v>1</v>
      </c>
      <c r="H252" s="46">
        <v>10</v>
      </c>
      <c r="I252" s="62">
        <v>10</v>
      </c>
      <c r="J252" s="62">
        <v>10</v>
      </c>
      <c r="K252" s="62">
        <v>10</v>
      </c>
      <c r="L252" s="62">
        <v>10</v>
      </c>
      <c r="M252" s="62">
        <v>10</v>
      </c>
      <c r="N252" s="62">
        <v>10</v>
      </c>
      <c r="O252" s="62">
        <v>10</v>
      </c>
      <c r="P252" s="62">
        <v>10</v>
      </c>
      <c r="Q252" s="62">
        <v>7</v>
      </c>
      <c r="R252" s="62">
        <v>3</v>
      </c>
      <c r="S252" s="62">
        <v>63</v>
      </c>
      <c r="T252" s="48">
        <f t="shared" si="27"/>
        <v>163</v>
      </c>
    </row>
    <row r="253" spans="2:20">
      <c r="B253" s="216"/>
      <c r="C253" s="202">
        <v>20</v>
      </c>
      <c r="D253" s="207"/>
      <c r="E253" s="198"/>
      <c r="F253" s="117" t="s">
        <v>392</v>
      </c>
      <c r="G253" s="46">
        <v>1</v>
      </c>
      <c r="H253" s="46">
        <v>10</v>
      </c>
      <c r="I253" s="62">
        <v>10</v>
      </c>
      <c r="J253" s="62">
        <v>10</v>
      </c>
      <c r="K253" s="62">
        <v>10</v>
      </c>
      <c r="L253" s="62">
        <v>10</v>
      </c>
      <c r="M253" s="62">
        <v>10</v>
      </c>
      <c r="N253" s="62">
        <v>10</v>
      </c>
      <c r="O253" s="62">
        <v>10</v>
      </c>
      <c r="P253" s="62">
        <v>10</v>
      </c>
      <c r="Q253" s="62">
        <v>7</v>
      </c>
      <c r="R253" s="62">
        <v>3</v>
      </c>
      <c r="S253" s="62">
        <v>63</v>
      </c>
      <c r="T253" s="48">
        <f t="shared" si="27"/>
        <v>163</v>
      </c>
    </row>
    <row r="254" spans="2:20">
      <c r="B254" s="216"/>
      <c r="C254" s="202">
        <v>20</v>
      </c>
      <c r="D254" s="207"/>
      <c r="E254" s="198"/>
      <c r="F254" s="111" t="s">
        <v>401</v>
      </c>
      <c r="G254" s="62">
        <v>3</v>
      </c>
      <c r="H254" s="62">
        <v>10</v>
      </c>
      <c r="I254" s="62">
        <v>3</v>
      </c>
      <c r="J254" s="62">
        <v>3</v>
      </c>
      <c r="K254" s="62">
        <v>3</v>
      </c>
      <c r="L254" s="62">
        <v>3</v>
      </c>
      <c r="M254" s="62">
        <v>3</v>
      </c>
      <c r="N254" s="62">
        <v>3</v>
      </c>
      <c r="O254" s="62">
        <v>3</v>
      </c>
      <c r="P254" s="62">
        <v>3</v>
      </c>
      <c r="Q254" s="62">
        <v>3</v>
      </c>
      <c r="R254" s="62">
        <v>1</v>
      </c>
      <c r="S254" s="62">
        <v>1</v>
      </c>
      <c r="T254" s="63">
        <f t="shared" si="27"/>
        <v>39</v>
      </c>
    </row>
    <row r="255" spans="2:20">
      <c r="B255" s="216"/>
      <c r="C255" s="202">
        <v>20</v>
      </c>
      <c r="D255" s="207"/>
      <c r="E255" s="198"/>
      <c r="F255" s="111" t="s">
        <v>402</v>
      </c>
      <c r="G255" s="62">
        <v>5</v>
      </c>
      <c r="H255" s="62">
        <v>1</v>
      </c>
      <c r="I255" s="62">
        <v>1</v>
      </c>
      <c r="J255" s="62">
        <v>1</v>
      </c>
      <c r="K255" s="62">
        <v>1</v>
      </c>
      <c r="L255" s="62">
        <v>1</v>
      </c>
      <c r="M255" s="62">
        <v>1</v>
      </c>
      <c r="N255" s="62">
        <v>1</v>
      </c>
      <c r="O255" s="62">
        <v>1</v>
      </c>
      <c r="P255" s="62">
        <v>1</v>
      </c>
      <c r="Q255" s="62">
        <v>1</v>
      </c>
      <c r="R255" s="62">
        <v>1</v>
      </c>
      <c r="S255" s="62">
        <v>2</v>
      </c>
      <c r="T255" s="63">
        <f t="shared" si="27"/>
        <v>13</v>
      </c>
    </row>
    <row r="256" spans="2:20">
      <c r="B256" s="216"/>
      <c r="C256" s="202">
        <v>20</v>
      </c>
      <c r="D256" s="207"/>
      <c r="E256" s="198"/>
      <c r="F256" s="111" t="s">
        <v>403</v>
      </c>
      <c r="G256" s="62">
        <v>1.5</v>
      </c>
      <c r="H256" s="46">
        <f>H252</f>
        <v>10</v>
      </c>
      <c r="I256" s="46">
        <f t="shared" ref="I256:Q257" si="31">I252</f>
        <v>10</v>
      </c>
      <c r="J256" s="46">
        <f t="shared" si="31"/>
        <v>10</v>
      </c>
      <c r="K256" s="46">
        <f t="shared" si="31"/>
        <v>10</v>
      </c>
      <c r="L256" s="46">
        <f t="shared" si="31"/>
        <v>10</v>
      </c>
      <c r="M256" s="46">
        <f t="shared" si="31"/>
        <v>10</v>
      </c>
      <c r="N256" s="46">
        <f t="shared" si="31"/>
        <v>10</v>
      </c>
      <c r="O256" s="46">
        <f t="shared" si="31"/>
        <v>10</v>
      </c>
      <c r="P256" s="46">
        <f t="shared" si="31"/>
        <v>10</v>
      </c>
      <c r="Q256" s="46">
        <f t="shared" si="31"/>
        <v>7</v>
      </c>
      <c r="R256" s="46">
        <f>R252</f>
        <v>3</v>
      </c>
      <c r="S256" s="62">
        <v>63</v>
      </c>
      <c r="T256" s="63">
        <f t="shared" si="27"/>
        <v>163</v>
      </c>
    </row>
    <row r="257" spans="2:20">
      <c r="B257" s="216"/>
      <c r="C257" s="202">
        <v>20</v>
      </c>
      <c r="D257" s="207"/>
      <c r="E257" s="198"/>
      <c r="F257" s="111" t="s">
        <v>394</v>
      </c>
      <c r="G257" s="62">
        <v>1</v>
      </c>
      <c r="H257" s="46">
        <f>H253</f>
        <v>10</v>
      </c>
      <c r="I257" s="46">
        <f t="shared" si="31"/>
        <v>10</v>
      </c>
      <c r="J257" s="46">
        <f t="shared" si="31"/>
        <v>10</v>
      </c>
      <c r="K257" s="46">
        <f t="shared" si="31"/>
        <v>10</v>
      </c>
      <c r="L257" s="46">
        <f t="shared" si="31"/>
        <v>10</v>
      </c>
      <c r="M257" s="46">
        <f t="shared" si="31"/>
        <v>10</v>
      </c>
      <c r="N257" s="46">
        <f t="shared" si="31"/>
        <v>10</v>
      </c>
      <c r="O257" s="46">
        <f t="shared" si="31"/>
        <v>10</v>
      </c>
      <c r="P257" s="46">
        <f t="shared" si="31"/>
        <v>10</v>
      </c>
      <c r="Q257" s="46">
        <f t="shared" si="31"/>
        <v>7</v>
      </c>
      <c r="R257" s="46">
        <f>R253</f>
        <v>3</v>
      </c>
      <c r="S257" s="62">
        <v>63</v>
      </c>
      <c r="T257" s="63">
        <f t="shared" si="27"/>
        <v>163</v>
      </c>
    </row>
    <row r="258" spans="2:20">
      <c r="B258" s="216"/>
      <c r="C258" s="202">
        <v>20</v>
      </c>
      <c r="D258" s="207"/>
      <c r="E258" s="198"/>
      <c r="F258" s="111" t="s">
        <v>395</v>
      </c>
      <c r="G258" s="62">
        <v>3</v>
      </c>
      <c r="H258" s="62">
        <v>3</v>
      </c>
      <c r="I258" s="62">
        <v>3</v>
      </c>
      <c r="J258" s="62">
        <v>3</v>
      </c>
      <c r="K258" s="62">
        <v>3</v>
      </c>
      <c r="L258" s="62">
        <v>3</v>
      </c>
      <c r="M258" s="62">
        <v>3</v>
      </c>
      <c r="N258" s="62">
        <v>3</v>
      </c>
      <c r="O258" s="62">
        <v>3</v>
      </c>
      <c r="P258" s="62">
        <v>3</v>
      </c>
      <c r="Q258" s="62">
        <v>3</v>
      </c>
      <c r="R258" s="62">
        <v>3</v>
      </c>
      <c r="S258" s="62">
        <v>3</v>
      </c>
      <c r="T258" s="63">
        <f t="shared" si="27"/>
        <v>36</v>
      </c>
    </row>
    <row r="259" spans="2:20" ht="31.5">
      <c r="B259" s="216"/>
      <c r="C259" s="202">
        <v>20</v>
      </c>
      <c r="D259" s="207"/>
      <c r="E259" s="198"/>
      <c r="F259" s="111" t="s">
        <v>404</v>
      </c>
      <c r="G259" s="62">
        <v>7</v>
      </c>
      <c r="H259" s="46">
        <v>70</v>
      </c>
      <c r="I259" s="62">
        <v>10</v>
      </c>
      <c r="J259" s="62">
        <v>10</v>
      </c>
      <c r="K259" s="62">
        <v>10</v>
      </c>
      <c r="L259" s="62">
        <v>10</v>
      </c>
      <c r="M259" s="62">
        <v>10</v>
      </c>
      <c r="N259" s="62">
        <v>10</v>
      </c>
      <c r="O259" s="62">
        <v>10</v>
      </c>
      <c r="P259" s="62">
        <v>10</v>
      </c>
      <c r="Q259" s="62">
        <v>7</v>
      </c>
      <c r="R259" s="62">
        <v>3</v>
      </c>
      <c r="S259" s="62">
        <v>3</v>
      </c>
      <c r="T259" s="63">
        <f t="shared" si="27"/>
        <v>163</v>
      </c>
    </row>
    <row r="260" spans="2:20">
      <c r="B260" s="216"/>
      <c r="C260" s="202">
        <v>20</v>
      </c>
      <c r="D260" s="207"/>
      <c r="E260" s="198"/>
      <c r="F260" s="111" t="s">
        <v>397</v>
      </c>
      <c r="G260" s="62">
        <v>1</v>
      </c>
      <c r="H260" s="62">
        <f>H259</f>
        <v>70</v>
      </c>
      <c r="I260" s="62">
        <f t="shared" ref="I260:S260" si="32">I259</f>
        <v>10</v>
      </c>
      <c r="J260" s="62">
        <f t="shared" si="32"/>
        <v>10</v>
      </c>
      <c r="K260" s="62">
        <f t="shared" si="32"/>
        <v>10</v>
      </c>
      <c r="L260" s="62">
        <f t="shared" si="32"/>
        <v>10</v>
      </c>
      <c r="M260" s="62">
        <f t="shared" si="32"/>
        <v>10</v>
      </c>
      <c r="N260" s="62">
        <f t="shared" si="32"/>
        <v>10</v>
      </c>
      <c r="O260" s="62">
        <f t="shared" si="32"/>
        <v>10</v>
      </c>
      <c r="P260" s="62">
        <f t="shared" si="32"/>
        <v>10</v>
      </c>
      <c r="Q260" s="62">
        <f t="shared" si="32"/>
        <v>7</v>
      </c>
      <c r="R260" s="62">
        <f t="shared" si="32"/>
        <v>3</v>
      </c>
      <c r="S260" s="62">
        <f t="shared" si="32"/>
        <v>3</v>
      </c>
      <c r="T260" s="63">
        <f t="shared" si="27"/>
        <v>163</v>
      </c>
    </row>
    <row r="261" spans="2:20">
      <c r="B261" s="216"/>
      <c r="C261" s="202">
        <v>20</v>
      </c>
      <c r="D261" s="207"/>
      <c r="E261" s="198"/>
      <c r="F261" s="113" t="s">
        <v>405</v>
      </c>
      <c r="G261" s="62">
        <v>15</v>
      </c>
      <c r="H261" s="62">
        <v>3</v>
      </c>
      <c r="I261" s="62">
        <v>3</v>
      </c>
      <c r="J261" s="62">
        <v>6</v>
      </c>
      <c r="K261" s="62">
        <v>3</v>
      </c>
      <c r="L261" s="62">
        <v>3</v>
      </c>
      <c r="M261" s="62">
        <v>3</v>
      </c>
      <c r="N261" s="62">
        <v>3</v>
      </c>
      <c r="O261" s="62">
        <v>3</v>
      </c>
      <c r="P261" s="62">
        <v>6</v>
      </c>
      <c r="Q261" s="62">
        <v>3</v>
      </c>
      <c r="R261" s="62">
        <v>3</v>
      </c>
      <c r="S261" s="62">
        <v>3</v>
      </c>
      <c r="T261" s="63">
        <f t="shared" si="27"/>
        <v>42</v>
      </c>
    </row>
    <row r="262" spans="2:20">
      <c r="B262" s="216"/>
      <c r="C262" s="202">
        <v>20</v>
      </c>
      <c r="D262" s="207"/>
      <c r="E262" s="198" t="s">
        <v>406</v>
      </c>
      <c r="F262" s="116" t="s">
        <v>407</v>
      </c>
      <c r="G262" s="67">
        <v>20</v>
      </c>
      <c r="H262" s="67">
        <v>3</v>
      </c>
      <c r="I262" s="67">
        <v>2</v>
      </c>
      <c r="J262" s="67">
        <v>2</v>
      </c>
      <c r="K262" s="67">
        <v>2</v>
      </c>
      <c r="L262" s="67">
        <v>2</v>
      </c>
      <c r="M262" s="67">
        <v>2</v>
      </c>
      <c r="N262" s="67">
        <v>2</v>
      </c>
      <c r="O262" s="67">
        <v>2</v>
      </c>
      <c r="P262" s="67">
        <v>2</v>
      </c>
      <c r="Q262" s="67">
        <v>2</v>
      </c>
      <c r="R262" s="67">
        <v>2</v>
      </c>
      <c r="S262" s="67">
        <v>2</v>
      </c>
      <c r="T262" s="157">
        <f t="shared" si="27"/>
        <v>25</v>
      </c>
    </row>
    <row r="263" spans="2:20">
      <c r="B263" s="216"/>
      <c r="C263" s="202">
        <v>20</v>
      </c>
      <c r="D263" s="207"/>
      <c r="E263" s="198"/>
      <c r="F263" s="111" t="s">
        <v>408</v>
      </c>
      <c r="G263" s="68">
        <v>5</v>
      </c>
      <c r="H263" s="69">
        <v>3</v>
      </c>
      <c r="I263" s="68">
        <v>2</v>
      </c>
      <c r="J263" s="68">
        <v>2</v>
      </c>
      <c r="K263" s="68">
        <v>2</v>
      </c>
      <c r="L263" s="68">
        <v>2</v>
      </c>
      <c r="M263" s="68">
        <v>2</v>
      </c>
      <c r="N263" s="68">
        <v>2</v>
      </c>
      <c r="O263" s="68">
        <v>2</v>
      </c>
      <c r="P263" s="68">
        <v>2</v>
      </c>
      <c r="Q263" s="68">
        <v>2</v>
      </c>
      <c r="R263" s="68">
        <v>2</v>
      </c>
      <c r="S263" s="68">
        <v>2</v>
      </c>
      <c r="T263" s="158">
        <f>SUM(H263:S263)</f>
        <v>25</v>
      </c>
    </row>
    <row r="264" spans="2:20">
      <c r="B264" s="216"/>
      <c r="C264" s="202">
        <v>20</v>
      </c>
      <c r="D264" s="207"/>
      <c r="E264" s="198"/>
      <c r="F264" s="111" t="s">
        <v>409</v>
      </c>
      <c r="G264" s="68">
        <v>5</v>
      </c>
      <c r="H264" s="70">
        <v>3</v>
      </c>
      <c r="I264" s="70">
        <v>2</v>
      </c>
      <c r="J264" s="70">
        <v>2</v>
      </c>
      <c r="K264" s="70">
        <v>2</v>
      </c>
      <c r="L264" s="70">
        <v>2</v>
      </c>
      <c r="M264" s="70">
        <v>2</v>
      </c>
      <c r="N264" s="70">
        <v>2</v>
      </c>
      <c r="O264" s="70">
        <v>2</v>
      </c>
      <c r="P264" s="70">
        <v>2</v>
      </c>
      <c r="Q264" s="70">
        <v>2</v>
      </c>
      <c r="R264" s="70">
        <v>2</v>
      </c>
      <c r="S264" s="70">
        <v>2</v>
      </c>
      <c r="T264" s="159">
        <f>SUM(H264:S264)</f>
        <v>25</v>
      </c>
    </row>
    <row r="265" spans="2:20">
      <c r="B265" s="216"/>
      <c r="C265" s="202">
        <v>20</v>
      </c>
      <c r="D265" s="207"/>
      <c r="E265" s="198"/>
      <c r="F265" s="111" t="s">
        <v>388</v>
      </c>
      <c r="G265" s="52">
        <v>5</v>
      </c>
      <c r="H265" s="52">
        <v>1</v>
      </c>
      <c r="I265" s="52">
        <v>0</v>
      </c>
      <c r="J265" s="52">
        <v>0</v>
      </c>
      <c r="K265" s="52">
        <v>0</v>
      </c>
      <c r="L265" s="52">
        <v>0</v>
      </c>
      <c r="M265" s="52">
        <v>0</v>
      </c>
      <c r="N265" s="52">
        <v>0</v>
      </c>
      <c r="O265" s="52">
        <v>0</v>
      </c>
      <c r="P265" s="52">
        <v>0</v>
      </c>
      <c r="Q265" s="52">
        <v>0</v>
      </c>
      <c r="R265" s="52">
        <v>0</v>
      </c>
      <c r="S265" s="52">
        <v>0</v>
      </c>
      <c r="T265" s="53">
        <f>SUM(H265:S265)</f>
        <v>1</v>
      </c>
    </row>
    <row r="266" spans="2:20">
      <c r="B266" s="216"/>
      <c r="C266" s="202">
        <v>20</v>
      </c>
      <c r="D266" s="207"/>
      <c r="E266" s="198"/>
      <c r="F266" s="111" t="s">
        <v>410</v>
      </c>
      <c r="G266" s="62">
        <v>1</v>
      </c>
      <c r="H266" s="52">
        <v>3</v>
      </c>
      <c r="I266" s="52">
        <v>2</v>
      </c>
      <c r="J266" s="52">
        <v>2</v>
      </c>
      <c r="K266" s="52">
        <v>2</v>
      </c>
      <c r="L266" s="52">
        <v>2</v>
      </c>
      <c r="M266" s="52">
        <v>2</v>
      </c>
      <c r="N266" s="52">
        <v>2</v>
      </c>
      <c r="O266" s="52">
        <v>2</v>
      </c>
      <c r="P266" s="52">
        <v>2</v>
      </c>
      <c r="Q266" s="52">
        <v>2</v>
      </c>
      <c r="R266" s="52">
        <v>2</v>
      </c>
      <c r="S266" s="52">
        <v>2</v>
      </c>
      <c r="T266" s="53">
        <f t="shared" si="27"/>
        <v>25</v>
      </c>
    </row>
    <row r="267" spans="2:20">
      <c r="B267" s="216"/>
      <c r="C267" s="202">
        <v>20</v>
      </c>
      <c r="D267" s="207"/>
      <c r="E267" s="198"/>
      <c r="F267" s="111" t="s">
        <v>411</v>
      </c>
      <c r="G267" s="62">
        <v>1</v>
      </c>
      <c r="H267" s="62">
        <v>3</v>
      </c>
      <c r="I267" s="62">
        <v>2</v>
      </c>
      <c r="J267" s="62">
        <v>2</v>
      </c>
      <c r="K267" s="62">
        <v>2</v>
      </c>
      <c r="L267" s="62">
        <v>2</v>
      </c>
      <c r="M267" s="62">
        <v>2</v>
      </c>
      <c r="N267" s="62">
        <v>2</v>
      </c>
      <c r="O267" s="62">
        <v>2</v>
      </c>
      <c r="P267" s="62">
        <v>2</v>
      </c>
      <c r="Q267" s="62">
        <v>2</v>
      </c>
      <c r="R267" s="62">
        <v>2</v>
      </c>
      <c r="S267" s="62">
        <v>2</v>
      </c>
      <c r="T267" s="63">
        <f t="shared" si="27"/>
        <v>25</v>
      </c>
    </row>
    <row r="268" spans="2:20">
      <c r="B268" s="216"/>
      <c r="C268" s="202">
        <v>20</v>
      </c>
      <c r="D268" s="207"/>
      <c r="E268" s="198"/>
      <c r="F268" s="113" t="s">
        <v>781</v>
      </c>
      <c r="G268" s="65">
        <v>2</v>
      </c>
      <c r="H268" s="65">
        <v>0</v>
      </c>
      <c r="I268" s="65">
        <v>0</v>
      </c>
      <c r="J268" s="65">
        <v>1</v>
      </c>
      <c r="K268" s="65">
        <v>0</v>
      </c>
      <c r="L268" s="65">
        <v>0</v>
      </c>
      <c r="M268" s="65">
        <v>1</v>
      </c>
      <c r="N268" s="65">
        <v>0</v>
      </c>
      <c r="O268" s="65">
        <v>0</v>
      </c>
      <c r="P268" s="65">
        <v>1</v>
      </c>
      <c r="Q268" s="65">
        <v>0</v>
      </c>
      <c r="R268" s="65">
        <v>0</v>
      </c>
      <c r="S268" s="65">
        <v>1</v>
      </c>
      <c r="T268" s="60">
        <f t="shared" si="27"/>
        <v>4</v>
      </c>
    </row>
    <row r="269" spans="2:20">
      <c r="B269" s="216"/>
      <c r="C269" s="202">
        <v>20</v>
      </c>
      <c r="D269" s="207"/>
      <c r="E269" s="198" t="s">
        <v>412</v>
      </c>
      <c r="F269" s="119" t="s">
        <v>413</v>
      </c>
      <c r="G269" s="62">
        <v>60</v>
      </c>
      <c r="H269" s="62">
        <v>0</v>
      </c>
      <c r="I269" s="62">
        <v>0</v>
      </c>
      <c r="J269" s="62">
        <v>0</v>
      </c>
      <c r="K269" s="62">
        <v>0</v>
      </c>
      <c r="L269" s="62">
        <v>0</v>
      </c>
      <c r="M269" s="62">
        <v>0</v>
      </c>
      <c r="N269" s="62">
        <v>0</v>
      </c>
      <c r="O269" s="62">
        <v>0</v>
      </c>
      <c r="P269" s="62">
        <v>1</v>
      </c>
      <c r="Q269" s="62">
        <v>0</v>
      </c>
      <c r="R269" s="62">
        <v>0</v>
      </c>
      <c r="S269" s="62">
        <v>0</v>
      </c>
      <c r="T269" s="63">
        <f t="shared" si="27"/>
        <v>1</v>
      </c>
    </row>
    <row r="270" spans="2:20">
      <c r="B270" s="216"/>
      <c r="C270" s="202">
        <v>20</v>
      </c>
      <c r="D270" s="207"/>
      <c r="E270" s="198"/>
      <c r="F270" s="117" t="s">
        <v>414</v>
      </c>
      <c r="G270" s="62">
        <v>10</v>
      </c>
      <c r="H270" s="62">
        <v>0</v>
      </c>
      <c r="I270" s="62">
        <v>0</v>
      </c>
      <c r="J270" s="62">
        <v>0</v>
      </c>
      <c r="K270" s="62">
        <v>0</v>
      </c>
      <c r="L270" s="62">
        <v>0</v>
      </c>
      <c r="M270" s="62">
        <v>0</v>
      </c>
      <c r="N270" s="62">
        <v>0</v>
      </c>
      <c r="O270" s="62">
        <v>0</v>
      </c>
      <c r="P270" s="62">
        <v>0</v>
      </c>
      <c r="Q270" s="62">
        <v>0</v>
      </c>
      <c r="R270" s="62">
        <v>40</v>
      </c>
      <c r="S270" s="62">
        <v>10</v>
      </c>
      <c r="T270" s="63">
        <f t="shared" si="27"/>
        <v>50</v>
      </c>
    </row>
    <row r="271" spans="2:20">
      <c r="B271" s="216"/>
      <c r="C271" s="202">
        <v>20</v>
      </c>
      <c r="D271" s="207"/>
      <c r="E271" s="198"/>
      <c r="F271" s="117" t="s">
        <v>415</v>
      </c>
      <c r="G271" s="62">
        <v>60</v>
      </c>
      <c r="H271" s="62">
        <v>0</v>
      </c>
      <c r="I271" s="62">
        <v>0</v>
      </c>
      <c r="J271" s="62">
        <v>0</v>
      </c>
      <c r="K271" s="62">
        <v>0</v>
      </c>
      <c r="L271" s="62">
        <v>0</v>
      </c>
      <c r="M271" s="62">
        <v>0</v>
      </c>
      <c r="N271" s="62">
        <v>0</v>
      </c>
      <c r="O271" s="62">
        <v>0</v>
      </c>
      <c r="P271" s="62">
        <v>0</v>
      </c>
      <c r="Q271" s="62">
        <v>0</v>
      </c>
      <c r="R271" s="62">
        <v>0</v>
      </c>
      <c r="S271" s="62">
        <v>1</v>
      </c>
      <c r="T271" s="63">
        <f t="shared" si="27"/>
        <v>1</v>
      </c>
    </row>
    <row r="272" spans="2:20">
      <c r="B272" s="216"/>
      <c r="C272" s="202">
        <v>20</v>
      </c>
      <c r="D272" s="207"/>
      <c r="E272" s="198"/>
      <c r="F272" s="117" t="s">
        <v>416</v>
      </c>
      <c r="G272" s="62">
        <v>5</v>
      </c>
      <c r="H272" s="62">
        <v>0</v>
      </c>
      <c r="I272" s="62">
        <v>0</v>
      </c>
      <c r="J272" s="62">
        <v>0</v>
      </c>
      <c r="K272" s="62">
        <v>0</v>
      </c>
      <c r="L272" s="62">
        <v>0</v>
      </c>
      <c r="M272" s="62">
        <v>0</v>
      </c>
      <c r="N272" s="62">
        <v>0</v>
      </c>
      <c r="O272" s="62">
        <v>0</v>
      </c>
      <c r="P272" s="62">
        <v>0</v>
      </c>
      <c r="Q272" s="62">
        <v>0</v>
      </c>
      <c r="R272" s="66">
        <v>40</v>
      </c>
      <c r="S272" s="66">
        <v>10</v>
      </c>
      <c r="T272" s="63">
        <f t="shared" si="27"/>
        <v>50</v>
      </c>
    </row>
    <row r="273" spans="2:20">
      <c r="B273" s="216"/>
      <c r="C273" s="202">
        <v>20</v>
      </c>
      <c r="D273" s="207"/>
      <c r="E273" s="198"/>
      <c r="F273" s="117" t="s">
        <v>417</v>
      </c>
      <c r="G273" s="62">
        <v>1</v>
      </c>
      <c r="H273" s="62">
        <v>0</v>
      </c>
      <c r="I273" s="62">
        <v>0</v>
      </c>
      <c r="J273" s="62">
        <v>0</v>
      </c>
      <c r="K273" s="62">
        <v>0</v>
      </c>
      <c r="L273" s="62">
        <v>0</v>
      </c>
      <c r="M273" s="62">
        <v>0</v>
      </c>
      <c r="N273" s="62">
        <v>0</v>
      </c>
      <c r="O273" s="62">
        <v>0</v>
      </c>
      <c r="P273" s="62">
        <v>0</v>
      </c>
      <c r="Q273" s="62">
        <v>0</v>
      </c>
      <c r="R273" s="62">
        <v>0</v>
      </c>
      <c r="S273" s="52">
        <v>50</v>
      </c>
      <c r="T273" s="63">
        <f t="shared" si="27"/>
        <v>50</v>
      </c>
    </row>
    <row r="274" spans="2:20">
      <c r="B274" s="216"/>
      <c r="C274" s="202">
        <v>20</v>
      </c>
      <c r="D274" s="207"/>
      <c r="E274" s="198"/>
      <c r="F274" s="111" t="s">
        <v>418</v>
      </c>
      <c r="G274" s="62">
        <v>5</v>
      </c>
      <c r="H274" s="62">
        <v>0</v>
      </c>
      <c r="I274" s="62">
        <v>0</v>
      </c>
      <c r="J274" s="62">
        <v>0</v>
      </c>
      <c r="K274" s="62">
        <v>0</v>
      </c>
      <c r="L274" s="62">
        <v>0</v>
      </c>
      <c r="M274" s="62">
        <v>0</v>
      </c>
      <c r="N274" s="62">
        <v>0</v>
      </c>
      <c r="O274" s="62">
        <v>0</v>
      </c>
      <c r="P274" s="62">
        <v>0</v>
      </c>
      <c r="Q274" s="62">
        <v>0</v>
      </c>
      <c r="R274" s="62">
        <v>2</v>
      </c>
      <c r="S274" s="62">
        <v>0</v>
      </c>
      <c r="T274" s="63">
        <f t="shared" si="27"/>
        <v>2</v>
      </c>
    </row>
    <row r="275" spans="2:20">
      <c r="B275" s="216"/>
      <c r="C275" s="202">
        <v>20</v>
      </c>
      <c r="D275" s="207"/>
      <c r="E275" s="198"/>
      <c r="F275" s="117" t="s">
        <v>419</v>
      </c>
      <c r="G275" s="62">
        <v>5</v>
      </c>
      <c r="H275" s="52">
        <v>50</v>
      </c>
      <c r="I275" s="52">
        <v>0</v>
      </c>
      <c r="J275" s="52">
        <v>0</v>
      </c>
      <c r="K275" s="52">
        <v>0</v>
      </c>
      <c r="L275" s="52">
        <v>0</v>
      </c>
      <c r="M275" s="52">
        <v>0</v>
      </c>
      <c r="N275" s="52">
        <v>0</v>
      </c>
      <c r="O275" s="52">
        <v>0</v>
      </c>
      <c r="P275" s="52">
        <v>0</v>
      </c>
      <c r="Q275" s="52">
        <v>0</v>
      </c>
      <c r="R275" s="52">
        <v>0</v>
      </c>
      <c r="S275" s="52">
        <v>0</v>
      </c>
      <c r="T275" s="63">
        <f t="shared" si="27"/>
        <v>50</v>
      </c>
    </row>
    <row r="276" spans="2:20">
      <c r="B276" s="216"/>
      <c r="C276" s="202">
        <v>20</v>
      </c>
      <c r="D276" s="207"/>
      <c r="E276" s="198"/>
      <c r="F276" s="111" t="s">
        <v>411</v>
      </c>
      <c r="G276" s="62">
        <v>1</v>
      </c>
      <c r="H276" s="62">
        <v>50</v>
      </c>
      <c r="I276" s="62">
        <v>0</v>
      </c>
      <c r="J276" s="62">
        <v>0</v>
      </c>
      <c r="K276" s="62">
        <v>0</v>
      </c>
      <c r="L276" s="62">
        <v>0</v>
      </c>
      <c r="M276" s="62">
        <v>0</v>
      </c>
      <c r="N276" s="62">
        <v>0</v>
      </c>
      <c r="O276" s="62">
        <v>0</v>
      </c>
      <c r="P276" s="62">
        <v>0</v>
      </c>
      <c r="Q276" s="62">
        <v>0</v>
      </c>
      <c r="R276" s="62">
        <v>0</v>
      </c>
      <c r="S276" s="62">
        <v>0</v>
      </c>
      <c r="T276" s="63">
        <f t="shared" si="27"/>
        <v>50</v>
      </c>
    </row>
    <row r="277" spans="2:20">
      <c r="B277" s="216"/>
      <c r="C277" s="202">
        <v>20</v>
      </c>
      <c r="D277" s="207"/>
      <c r="E277" s="198"/>
      <c r="F277" s="113" t="s">
        <v>781</v>
      </c>
      <c r="G277" s="62">
        <v>2</v>
      </c>
      <c r="H277" s="65">
        <v>20</v>
      </c>
      <c r="I277" s="65">
        <v>0</v>
      </c>
      <c r="J277" s="65">
        <v>0</v>
      </c>
      <c r="K277" s="65">
        <v>0</v>
      </c>
      <c r="L277" s="65">
        <v>0</v>
      </c>
      <c r="M277" s="65">
        <v>0</v>
      </c>
      <c r="N277" s="65">
        <v>0</v>
      </c>
      <c r="O277" s="65">
        <v>0</v>
      </c>
      <c r="P277" s="65">
        <v>0</v>
      </c>
      <c r="Q277" s="65">
        <v>0</v>
      </c>
      <c r="R277" s="65">
        <v>0</v>
      </c>
      <c r="S277" s="65">
        <v>0</v>
      </c>
      <c r="T277" s="63">
        <f t="shared" si="27"/>
        <v>20</v>
      </c>
    </row>
    <row r="278" spans="2:20" ht="21.95" customHeight="1">
      <c r="B278" s="216"/>
      <c r="C278" s="202">
        <v>20</v>
      </c>
      <c r="D278" s="207"/>
      <c r="E278" s="198" t="s">
        <v>420</v>
      </c>
      <c r="F278" s="118" t="s">
        <v>421</v>
      </c>
      <c r="G278" s="40">
        <v>10</v>
      </c>
      <c r="H278" s="46">
        <v>1</v>
      </c>
      <c r="I278" s="62">
        <v>1</v>
      </c>
      <c r="J278" s="62">
        <v>1</v>
      </c>
      <c r="K278" s="62">
        <v>1</v>
      </c>
      <c r="L278" s="62">
        <v>1</v>
      </c>
      <c r="M278" s="62">
        <v>1</v>
      </c>
      <c r="N278" s="62">
        <v>1</v>
      </c>
      <c r="O278" s="62">
        <v>1</v>
      </c>
      <c r="P278" s="62">
        <v>1</v>
      </c>
      <c r="Q278" s="62">
        <v>1</v>
      </c>
      <c r="R278" s="62">
        <v>1</v>
      </c>
      <c r="S278" s="62">
        <v>1</v>
      </c>
      <c r="T278" s="131">
        <f t="shared" si="27"/>
        <v>12</v>
      </c>
    </row>
    <row r="279" spans="2:20">
      <c r="B279" s="216"/>
      <c r="C279" s="202">
        <v>20</v>
      </c>
      <c r="D279" s="207"/>
      <c r="E279" s="198"/>
      <c r="F279" s="117" t="s">
        <v>422</v>
      </c>
      <c r="G279" s="47">
        <v>5</v>
      </c>
      <c r="H279" s="46">
        <v>10</v>
      </c>
      <c r="I279" s="46">
        <v>7</v>
      </c>
      <c r="J279" s="46">
        <v>7</v>
      </c>
      <c r="K279" s="46">
        <v>7</v>
      </c>
      <c r="L279" s="46">
        <v>7</v>
      </c>
      <c r="M279" s="46">
        <v>7</v>
      </c>
      <c r="N279" s="46">
        <v>7</v>
      </c>
      <c r="O279" s="46">
        <v>7</v>
      </c>
      <c r="P279" s="46">
        <v>7</v>
      </c>
      <c r="Q279" s="46">
        <v>7</v>
      </c>
      <c r="R279" s="46">
        <v>7</v>
      </c>
      <c r="S279" s="46">
        <v>5</v>
      </c>
      <c r="T279" s="133">
        <f t="shared" si="27"/>
        <v>85</v>
      </c>
    </row>
    <row r="280" spans="2:20">
      <c r="B280" s="216"/>
      <c r="C280" s="202">
        <v>20</v>
      </c>
      <c r="D280" s="207"/>
      <c r="E280" s="198"/>
      <c r="F280" s="117" t="s">
        <v>423</v>
      </c>
      <c r="G280" s="46">
        <v>1</v>
      </c>
      <c r="H280" s="46">
        <v>10</v>
      </c>
      <c r="I280" s="46">
        <v>7</v>
      </c>
      <c r="J280" s="46">
        <v>7</v>
      </c>
      <c r="K280" s="46">
        <v>7</v>
      </c>
      <c r="L280" s="46">
        <v>7</v>
      </c>
      <c r="M280" s="46">
        <v>7</v>
      </c>
      <c r="N280" s="46">
        <v>7</v>
      </c>
      <c r="O280" s="46">
        <v>7</v>
      </c>
      <c r="P280" s="46">
        <v>7</v>
      </c>
      <c r="Q280" s="46">
        <v>7</v>
      </c>
      <c r="R280" s="46">
        <v>7</v>
      </c>
      <c r="S280" s="46">
        <v>5</v>
      </c>
      <c r="T280" s="133">
        <f t="shared" si="27"/>
        <v>85</v>
      </c>
    </row>
    <row r="281" spans="2:20">
      <c r="B281" s="216"/>
      <c r="C281" s="202">
        <v>20</v>
      </c>
      <c r="D281" s="207"/>
      <c r="E281" s="198"/>
      <c r="F281" s="111" t="s">
        <v>424</v>
      </c>
      <c r="G281" s="52">
        <v>3</v>
      </c>
      <c r="H281" s="69">
        <v>3</v>
      </c>
      <c r="I281" s="69">
        <v>2</v>
      </c>
      <c r="J281" s="69">
        <v>2</v>
      </c>
      <c r="K281" s="69">
        <v>2</v>
      </c>
      <c r="L281" s="69">
        <v>2</v>
      </c>
      <c r="M281" s="69">
        <v>2</v>
      </c>
      <c r="N281" s="69">
        <v>2</v>
      </c>
      <c r="O281" s="69">
        <v>2</v>
      </c>
      <c r="P281" s="69">
        <v>2</v>
      </c>
      <c r="Q281" s="69">
        <v>2</v>
      </c>
      <c r="R281" s="69">
        <v>2</v>
      </c>
      <c r="S281" s="69">
        <v>15</v>
      </c>
      <c r="T281" s="126">
        <f t="shared" si="27"/>
        <v>38</v>
      </c>
    </row>
    <row r="282" spans="2:20">
      <c r="B282" s="216"/>
      <c r="C282" s="202">
        <v>20</v>
      </c>
      <c r="D282" s="207"/>
      <c r="E282" s="198"/>
      <c r="F282" s="111" t="s">
        <v>425</v>
      </c>
      <c r="G282" s="52">
        <v>5</v>
      </c>
      <c r="H282" s="69">
        <v>3</v>
      </c>
      <c r="I282" s="69">
        <v>3</v>
      </c>
      <c r="J282" s="69">
        <v>3</v>
      </c>
      <c r="K282" s="69">
        <v>3</v>
      </c>
      <c r="L282" s="69">
        <v>3</v>
      </c>
      <c r="M282" s="69">
        <v>3</v>
      </c>
      <c r="N282" s="69">
        <v>3</v>
      </c>
      <c r="O282" s="69">
        <v>3</v>
      </c>
      <c r="P282" s="69">
        <v>3</v>
      </c>
      <c r="Q282" s="69">
        <v>3</v>
      </c>
      <c r="R282" s="69">
        <v>3</v>
      </c>
      <c r="S282" s="69">
        <v>3</v>
      </c>
      <c r="T282" s="126">
        <f>SUM(H282:S282)</f>
        <v>36</v>
      </c>
    </row>
    <row r="283" spans="2:20">
      <c r="B283" s="216"/>
      <c r="C283" s="202">
        <v>20</v>
      </c>
      <c r="D283" s="207"/>
      <c r="E283" s="198"/>
      <c r="F283" s="111" t="s">
        <v>410</v>
      </c>
      <c r="G283" s="52">
        <v>1</v>
      </c>
      <c r="H283" s="69">
        <v>10</v>
      </c>
      <c r="I283" s="70">
        <v>7</v>
      </c>
      <c r="J283" s="70">
        <v>7</v>
      </c>
      <c r="K283" s="70">
        <v>7</v>
      </c>
      <c r="L283" s="70">
        <v>7</v>
      </c>
      <c r="M283" s="70">
        <v>7</v>
      </c>
      <c r="N283" s="70">
        <v>7</v>
      </c>
      <c r="O283" s="70">
        <v>7</v>
      </c>
      <c r="P283" s="70">
        <v>7</v>
      </c>
      <c r="Q283" s="70">
        <v>7</v>
      </c>
      <c r="R283" s="70">
        <v>7</v>
      </c>
      <c r="S283" s="70">
        <v>5</v>
      </c>
      <c r="T283" s="160">
        <f t="shared" si="27"/>
        <v>85</v>
      </c>
    </row>
    <row r="284" spans="2:20">
      <c r="B284" s="216"/>
      <c r="C284" s="202">
        <v>20</v>
      </c>
      <c r="D284" s="207"/>
      <c r="E284" s="198"/>
      <c r="F284" s="111" t="s">
        <v>411</v>
      </c>
      <c r="G284" s="52">
        <v>1</v>
      </c>
      <c r="H284" s="69">
        <v>10</v>
      </c>
      <c r="I284" s="73">
        <v>7</v>
      </c>
      <c r="J284" s="73">
        <v>7</v>
      </c>
      <c r="K284" s="73">
        <v>7</v>
      </c>
      <c r="L284" s="73">
        <v>7</v>
      </c>
      <c r="M284" s="73">
        <v>7</v>
      </c>
      <c r="N284" s="73">
        <v>7</v>
      </c>
      <c r="O284" s="73">
        <v>7</v>
      </c>
      <c r="P284" s="73">
        <v>7</v>
      </c>
      <c r="Q284" s="73">
        <v>7</v>
      </c>
      <c r="R284" s="73">
        <v>7</v>
      </c>
      <c r="S284" s="73">
        <v>5</v>
      </c>
      <c r="T284" s="160">
        <f t="shared" si="27"/>
        <v>85</v>
      </c>
    </row>
    <row r="285" spans="2:20">
      <c r="B285" s="216"/>
      <c r="C285" s="202">
        <v>20</v>
      </c>
      <c r="D285" s="207"/>
      <c r="E285" s="198"/>
      <c r="F285" s="113" t="s">
        <v>781</v>
      </c>
      <c r="G285" s="57">
        <v>2</v>
      </c>
      <c r="H285" s="73">
        <v>5</v>
      </c>
      <c r="I285" s="73">
        <v>2</v>
      </c>
      <c r="J285" s="73">
        <v>2</v>
      </c>
      <c r="K285" s="73">
        <v>2</v>
      </c>
      <c r="L285" s="73">
        <v>2</v>
      </c>
      <c r="M285" s="73">
        <v>2</v>
      </c>
      <c r="N285" s="73">
        <v>2</v>
      </c>
      <c r="O285" s="73">
        <v>2</v>
      </c>
      <c r="P285" s="73">
        <v>2</v>
      </c>
      <c r="Q285" s="73">
        <v>2</v>
      </c>
      <c r="R285" s="73">
        <v>2</v>
      </c>
      <c r="S285" s="73">
        <v>2</v>
      </c>
      <c r="T285" s="161">
        <f t="shared" si="27"/>
        <v>27</v>
      </c>
    </row>
    <row r="286" spans="2:20" ht="21.95" customHeight="1">
      <c r="B286" s="216"/>
      <c r="C286" s="202">
        <v>20</v>
      </c>
      <c r="D286" s="207"/>
      <c r="E286" s="198" t="s">
        <v>426</v>
      </c>
      <c r="F286" s="118" t="s">
        <v>427</v>
      </c>
      <c r="G286" s="129">
        <v>30</v>
      </c>
      <c r="H286" s="141">
        <v>0</v>
      </c>
      <c r="I286" s="141">
        <v>0</v>
      </c>
      <c r="J286" s="141">
        <v>0</v>
      </c>
      <c r="K286" s="141">
        <v>0</v>
      </c>
      <c r="L286" s="141">
        <v>0</v>
      </c>
      <c r="M286" s="141">
        <v>0</v>
      </c>
      <c r="N286" s="141">
        <v>0</v>
      </c>
      <c r="O286" s="141">
        <v>0</v>
      </c>
      <c r="P286" s="141">
        <v>0</v>
      </c>
      <c r="Q286" s="141">
        <v>1</v>
      </c>
      <c r="R286" s="141">
        <v>1</v>
      </c>
      <c r="S286" s="141">
        <v>1</v>
      </c>
      <c r="T286" s="124">
        <f>SUM(H286:S286)</f>
        <v>3</v>
      </c>
    </row>
    <row r="287" spans="2:20">
      <c r="B287" s="216"/>
      <c r="C287" s="202">
        <v>20</v>
      </c>
      <c r="D287" s="207"/>
      <c r="E287" s="198"/>
      <c r="F287" s="117" t="s">
        <v>428</v>
      </c>
      <c r="G287" s="115">
        <v>5</v>
      </c>
      <c r="H287" s="142">
        <v>0</v>
      </c>
      <c r="I287" s="142">
        <v>0</v>
      </c>
      <c r="J287" s="142">
        <v>0</v>
      </c>
      <c r="K287" s="142">
        <v>0</v>
      </c>
      <c r="L287" s="142">
        <v>0</v>
      </c>
      <c r="M287" s="142">
        <v>0</v>
      </c>
      <c r="N287" s="142">
        <v>0</v>
      </c>
      <c r="O287" s="142">
        <v>0</v>
      </c>
      <c r="P287" s="142">
        <v>0</v>
      </c>
      <c r="Q287" s="142">
        <v>0</v>
      </c>
      <c r="R287" s="142">
        <v>0</v>
      </c>
      <c r="S287" s="142">
        <v>130</v>
      </c>
      <c r="T287" s="126">
        <f>SUM(H287:S287)</f>
        <v>130</v>
      </c>
    </row>
    <row r="288" spans="2:20">
      <c r="B288" s="216"/>
      <c r="C288" s="202">
        <v>20</v>
      </c>
      <c r="D288" s="207"/>
      <c r="E288" s="198"/>
      <c r="F288" s="117" t="s">
        <v>429</v>
      </c>
      <c r="G288" s="115">
        <v>3</v>
      </c>
      <c r="H288" s="142">
        <v>0</v>
      </c>
      <c r="I288" s="142">
        <v>0</v>
      </c>
      <c r="J288" s="142">
        <v>0</v>
      </c>
      <c r="K288" s="142">
        <v>0</v>
      </c>
      <c r="L288" s="142">
        <v>0</v>
      </c>
      <c r="M288" s="142">
        <v>0</v>
      </c>
      <c r="N288" s="142">
        <v>0</v>
      </c>
      <c r="O288" s="142">
        <v>0</v>
      </c>
      <c r="P288" s="142">
        <v>0</v>
      </c>
      <c r="Q288" s="142">
        <v>0</v>
      </c>
      <c r="R288" s="142">
        <v>0</v>
      </c>
      <c r="S288" s="142">
        <v>130</v>
      </c>
      <c r="T288" s="126">
        <f>SUM(H288:S288)</f>
        <v>130</v>
      </c>
    </row>
    <row r="289" spans="2:20">
      <c r="B289" s="216"/>
      <c r="C289" s="202">
        <v>20</v>
      </c>
      <c r="D289" s="207"/>
      <c r="E289" s="198"/>
      <c r="F289" s="117" t="s">
        <v>430</v>
      </c>
      <c r="G289" s="115">
        <v>1</v>
      </c>
      <c r="H289" s="142">
        <v>0</v>
      </c>
      <c r="I289" s="142">
        <v>0</v>
      </c>
      <c r="J289" s="142">
        <v>0</v>
      </c>
      <c r="K289" s="142">
        <v>0</v>
      </c>
      <c r="L289" s="142">
        <v>0</v>
      </c>
      <c r="M289" s="142">
        <v>0</v>
      </c>
      <c r="N289" s="142">
        <v>0</v>
      </c>
      <c r="O289" s="142">
        <v>0</v>
      </c>
      <c r="P289" s="142">
        <v>0</v>
      </c>
      <c r="Q289" s="142">
        <v>0</v>
      </c>
      <c r="R289" s="142">
        <v>0</v>
      </c>
      <c r="S289" s="142">
        <v>130</v>
      </c>
      <c r="T289" s="126">
        <f t="shared" ref="T289:T294" si="33">SUM(H289:S289)</f>
        <v>130</v>
      </c>
    </row>
    <row r="290" spans="2:20">
      <c r="B290" s="216"/>
      <c r="C290" s="202">
        <v>20</v>
      </c>
      <c r="D290" s="207"/>
      <c r="E290" s="198"/>
      <c r="F290" s="111" t="s">
        <v>424</v>
      </c>
      <c r="G290" s="115">
        <v>3</v>
      </c>
      <c r="H290" s="142">
        <v>0</v>
      </c>
      <c r="I290" s="142">
        <v>0</v>
      </c>
      <c r="J290" s="142">
        <v>0</v>
      </c>
      <c r="K290" s="142">
        <v>0</v>
      </c>
      <c r="L290" s="142">
        <v>0</v>
      </c>
      <c r="M290" s="142">
        <v>0</v>
      </c>
      <c r="N290" s="142">
        <v>0</v>
      </c>
      <c r="O290" s="142">
        <v>0</v>
      </c>
      <c r="P290" s="142">
        <v>0</v>
      </c>
      <c r="Q290" s="142">
        <v>0</v>
      </c>
      <c r="R290" s="142">
        <v>5</v>
      </c>
      <c r="S290" s="142">
        <v>10</v>
      </c>
      <c r="T290" s="126">
        <f t="shared" si="33"/>
        <v>15</v>
      </c>
    </row>
    <row r="291" spans="2:20">
      <c r="B291" s="216"/>
      <c r="C291" s="202">
        <v>20</v>
      </c>
      <c r="D291" s="207"/>
      <c r="E291" s="198"/>
      <c r="F291" s="117" t="s">
        <v>431</v>
      </c>
      <c r="G291" s="115">
        <v>150</v>
      </c>
      <c r="H291" s="142">
        <v>0</v>
      </c>
      <c r="I291" s="142">
        <v>0</v>
      </c>
      <c r="J291" s="142">
        <v>0</v>
      </c>
      <c r="K291" s="142">
        <v>0</v>
      </c>
      <c r="L291" s="142">
        <v>0</v>
      </c>
      <c r="M291" s="142">
        <v>0</v>
      </c>
      <c r="N291" s="142">
        <v>0</v>
      </c>
      <c r="O291" s="142">
        <v>0</v>
      </c>
      <c r="P291" s="142">
        <v>0</v>
      </c>
      <c r="Q291" s="142">
        <v>0</v>
      </c>
      <c r="R291" s="142">
        <v>0</v>
      </c>
      <c r="S291" s="142">
        <v>1</v>
      </c>
      <c r="T291" s="126">
        <f t="shared" si="33"/>
        <v>1</v>
      </c>
    </row>
    <row r="292" spans="2:20">
      <c r="B292" s="216"/>
      <c r="C292" s="202">
        <v>20</v>
      </c>
      <c r="D292" s="207"/>
      <c r="E292" s="198"/>
      <c r="F292" s="117" t="s">
        <v>432</v>
      </c>
      <c r="G292" s="115">
        <v>1</v>
      </c>
      <c r="H292" s="142">
        <v>0</v>
      </c>
      <c r="I292" s="142">
        <v>0</v>
      </c>
      <c r="J292" s="142">
        <v>0</v>
      </c>
      <c r="K292" s="142">
        <v>0</v>
      </c>
      <c r="L292" s="142">
        <v>0</v>
      </c>
      <c r="M292" s="142">
        <v>0</v>
      </c>
      <c r="N292" s="142">
        <v>0</v>
      </c>
      <c r="O292" s="142">
        <v>0</v>
      </c>
      <c r="P292" s="142">
        <v>0</v>
      </c>
      <c r="Q292" s="142">
        <v>0</v>
      </c>
      <c r="R292" s="142">
        <v>0</v>
      </c>
      <c r="S292" s="142">
        <v>130</v>
      </c>
      <c r="T292" s="126">
        <f t="shared" si="33"/>
        <v>130</v>
      </c>
    </row>
    <row r="293" spans="2:20">
      <c r="B293" s="216"/>
      <c r="C293" s="202">
        <v>20</v>
      </c>
      <c r="D293" s="207"/>
      <c r="E293" s="198"/>
      <c r="F293" s="111" t="s">
        <v>411</v>
      </c>
      <c r="G293" s="115">
        <v>1</v>
      </c>
      <c r="H293" s="142">
        <v>130</v>
      </c>
      <c r="I293" s="142">
        <v>0</v>
      </c>
      <c r="J293" s="142">
        <v>0</v>
      </c>
      <c r="K293" s="142">
        <v>0</v>
      </c>
      <c r="L293" s="142">
        <v>0</v>
      </c>
      <c r="M293" s="142">
        <v>0</v>
      </c>
      <c r="N293" s="142">
        <v>0</v>
      </c>
      <c r="O293" s="142">
        <v>0</v>
      </c>
      <c r="P293" s="142">
        <v>0</v>
      </c>
      <c r="Q293" s="142">
        <v>0</v>
      </c>
      <c r="R293" s="142">
        <v>0</v>
      </c>
      <c r="S293" s="142">
        <v>0</v>
      </c>
      <c r="T293" s="126">
        <f t="shared" si="33"/>
        <v>130</v>
      </c>
    </row>
    <row r="294" spans="2:20">
      <c r="B294" s="216"/>
      <c r="C294" s="202">
        <v>20</v>
      </c>
      <c r="D294" s="207"/>
      <c r="E294" s="198"/>
      <c r="F294" s="113" t="s">
        <v>781</v>
      </c>
      <c r="G294" s="114">
        <v>2</v>
      </c>
      <c r="H294" s="143">
        <v>30</v>
      </c>
      <c r="I294" s="143">
        <v>0</v>
      </c>
      <c r="J294" s="143">
        <v>0</v>
      </c>
      <c r="K294" s="143">
        <v>0</v>
      </c>
      <c r="L294" s="143">
        <v>0</v>
      </c>
      <c r="M294" s="143">
        <v>0</v>
      </c>
      <c r="N294" s="143">
        <v>0</v>
      </c>
      <c r="O294" s="143">
        <v>0</v>
      </c>
      <c r="P294" s="143">
        <v>0</v>
      </c>
      <c r="Q294" s="143">
        <v>0</v>
      </c>
      <c r="R294" s="143">
        <v>0</v>
      </c>
      <c r="S294" s="143">
        <v>0</v>
      </c>
      <c r="T294" s="128">
        <f t="shared" si="33"/>
        <v>30</v>
      </c>
    </row>
    <row r="295" spans="2:20" ht="21.95" customHeight="1">
      <c r="B295" s="216"/>
      <c r="C295" s="202">
        <v>20</v>
      </c>
      <c r="D295" s="207"/>
      <c r="E295" s="198" t="s">
        <v>433</v>
      </c>
      <c r="F295" s="116" t="s">
        <v>434</v>
      </c>
      <c r="G295" s="129">
        <v>10</v>
      </c>
      <c r="H295" s="129">
        <v>3</v>
      </c>
      <c r="I295" s="129">
        <v>2</v>
      </c>
      <c r="J295" s="129">
        <v>2</v>
      </c>
      <c r="K295" s="129">
        <v>2</v>
      </c>
      <c r="L295" s="129">
        <v>2</v>
      </c>
      <c r="M295" s="129">
        <v>2</v>
      </c>
      <c r="N295" s="129">
        <v>2</v>
      </c>
      <c r="O295" s="129">
        <v>2</v>
      </c>
      <c r="P295" s="129">
        <v>2</v>
      </c>
      <c r="Q295" s="129">
        <v>2</v>
      </c>
      <c r="R295" s="129">
        <v>2</v>
      </c>
      <c r="S295" s="129">
        <v>2</v>
      </c>
      <c r="T295" s="124">
        <f t="shared" si="27"/>
        <v>25</v>
      </c>
    </row>
    <row r="296" spans="2:20">
      <c r="B296" s="216"/>
      <c r="C296" s="202">
        <v>20</v>
      </c>
      <c r="D296" s="207"/>
      <c r="E296" s="198"/>
      <c r="F296" s="111" t="s">
        <v>435</v>
      </c>
      <c r="G296" s="115">
        <v>7</v>
      </c>
      <c r="H296" s="115">
        <v>2</v>
      </c>
      <c r="I296" s="115">
        <v>0</v>
      </c>
      <c r="J296" s="115">
        <v>1</v>
      </c>
      <c r="K296" s="115">
        <v>0</v>
      </c>
      <c r="L296" s="115">
        <v>1</v>
      </c>
      <c r="M296" s="115">
        <v>0</v>
      </c>
      <c r="N296" s="115">
        <v>1</v>
      </c>
      <c r="O296" s="115">
        <v>0</v>
      </c>
      <c r="P296" s="115">
        <v>1</v>
      </c>
      <c r="Q296" s="115">
        <v>0</v>
      </c>
      <c r="R296" s="115">
        <v>1</v>
      </c>
      <c r="S296" s="115">
        <v>0</v>
      </c>
      <c r="T296" s="126">
        <f t="shared" si="27"/>
        <v>7</v>
      </c>
    </row>
    <row r="297" spans="2:20">
      <c r="B297" s="216"/>
      <c r="C297" s="202">
        <v>20</v>
      </c>
      <c r="D297" s="207"/>
      <c r="E297" s="198"/>
      <c r="F297" s="113" t="s">
        <v>436</v>
      </c>
      <c r="G297" s="114">
        <v>10</v>
      </c>
      <c r="H297" s="114">
        <v>2</v>
      </c>
      <c r="I297" s="114">
        <v>0</v>
      </c>
      <c r="J297" s="114">
        <v>1</v>
      </c>
      <c r="K297" s="114">
        <v>0</v>
      </c>
      <c r="L297" s="114">
        <v>1</v>
      </c>
      <c r="M297" s="114">
        <v>0</v>
      </c>
      <c r="N297" s="114">
        <v>1</v>
      </c>
      <c r="O297" s="114">
        <v>0</v>
      </c>
      <c r="P297" s="114">
        <v>1</v>
      </c>
      <c r="Q297" s="114">
        <v>0</v>
      </c>
      <c r="R297" s="114">
        <v>1</v>
      </c>
      <c r="S297" s="114">
        <v>0</v>
      </c>
      <c r="T297" s="128">
        <f t="shared" si="27"/>
        <v>7</v>
      </c>
    </row>
    <row r="298" spans="2:20" ht="21.95" customHeight="1">
      <c r="B298" s="216"/>
      <c r="C298" s="202">
        <v>20</v>
      </c>
      <c r="D298" s="207"/>
      <c r="E298" s="205" t="s">
        <v>437</v>
      </c>
      <c r="F298" s="121" t="s">
        <v>438</v>
      </c>
      <c r="G298" s="62">
        <v>10</v>
      </c>
      <c r="H298" s="46">
        <v>10</v>
      </c>
      <c r="I298" s="46">
        <v>7</v>
      </c>
      <c r="J298" s="46">
        <v>7</v>
      </c>
      <c r="K298" s="46">
        <v>7</v>
      </c>
      <c r="L298" s="46">
        <v>7</v>
      </c>
      <c r="M298" s="46">
        <v>7</v>
      </c>
      <c r="N298" s="46">
        <v>7</v>
      </c>
      <c r="O298" s="46">
        <v>7</v>
      </c>
      <c r="P298" s="46">
        <v>7</v>
      </c>
      <c r="Q298" s="46">
        <v>7</v>
      </c>
      <c r="R298" s="46">
        <v>7</v>
      </c>
      <c r="S298" s="46">
        <v>7</v>
      </c>
      <c r="T298" s="63">
        <f t="shared" si="27"/>
        <v>87</v>
      </c>
    </row>
    <row r="299" spans="2:20">
      <c r="B299" s="216"/>
      <c r="C299" s="202">
        <v>20</v>
      </c>
      <c r="D299" s="207"/>
      <c r="E299" s="198"/>
      <c r="F299" s="111" t="s">
        <v>439</v>
      </c>
      <c r="G299" s="62">
        <v>7</v>
      </c>
      <c r="H299" s="46">
        <v>5</v>
      </c>
      <c r="I299" s="46">
        <v>2</v>
      </c>
      <c r="J299" s="46">
        <v>2</v>
      </c>
      <c r="K299" s="46">
        <v>2</v>
      </c>
      <c r="L299" s="46">
        <v>2</v>
      </c>
      <c r="M299" s="46">
        <v>2</v>
      </c>
      <c r="N299" s="46">
        <v>2</v>
      </c>
      <c r="O299" s="46">
        <v>2</v>
      </c>
      <c r="P299" s="46">
        <v>2</v>
      </c>
      <c r="Q299" s="46">
        <v>2</v>
      </c>
      <c r="R299" s="46">
        <v>2</v>
      </c>
      <c r="S299" s="46">
        <v>2</v>
      </c>
      <c r="T299" s="63">
        <f t="shared" si="27"/>
        <v>27</v>
      </c>
    </row>
    <row r="300" spans="2:20">
      <c r="B300" s="216"/>
      <c r="C300" s="202">
        <v>20</v>
      </c>
      <c r="D300" s="207"/>
      <c r="E300" s="198"/>
      <c r="F300" s="113" t="s">
        <v>440</v>
      </c>
      <c r="G300" s="65">
        <v>10</v>
      </c>
      <c r="H300" s="41">
        <v>5</v>
      </c>
      <c r="I300" s="41">
        <v>2</v>
      </c>
      <c r="J300" s="41">
        <v>2</v>
      </c>
      <c r="K300" s="41">
        <v>2</v>
      </c>
      <c r="L300" s="41">
        <v>2</v>
      </c>
      <c r="M300" s="41">
        <v>2</v>
      </c>
      <c r="N300" s="41">
        <v>2</v>
      </c>
      <c r="O300" s="41">
        <v>2</v>
      </c>
      <c r="P300" s="41">
        <v>2</v>
      </c>
      <c r="Q300" s="41">
        <v>2</v>
      </c>
      <c r="R300" s="41">
        <v>2</v>
      </c>
      <c r="S300" s="41">
        <v>2</v>
      </c>
      <c r="T300" s="74">
        <f t="shared" si="27"/>
        <v>27</v>
      </c>
    </row>
    <row r="301" spans="2:20">
      <c r="B301" s="216"/>
      <c r="C301" s="202">
        <v>20</v>
      </c>
      <c r="D301" s="207"/>
      <c r="E301" s="198" t="s">
        <v>441</v>
      </c>
      <c r="F301" s="116" t="s">
        <v>442</v>
      </c>
      <c r="G301" s="62">
        <v>10</v>
      </c>
      <c r="H301" s="46">
        <v>0</v>
      </c>
      <c r="I301" s="46">
        <v>0</v>
      </c>
      <c r="J301" s="46">
        <v>0</v>
      </c>
      <c r="K301" s="46">
        <v>0</v>
      </c>
      <c r="L301" s="46">
        <v>0</v>
      </c>
      <c r="M301" s="46">
        <v>0</v>
      </c>
      <c r="N301" s="46">
        <v>0</v>
      </c>
      <c r="O301" s="46">
        <v>0</v>
      </c>
      <c r="P301" s="46">
        <v>0</v>
      </c>
      <c r="Q301" s="46">
        <v>90</v>
      </c>
      <c r="R301" s="46">
        <v>10</v>
      </c>
      <c r="S301" s="46">
        <v>0</v>
      </c>
      <c r="T301" s="63">
        <f t="shared" si="27"/>
        <v>100</v>
      </c>
    </row>
    <row r="302" spans="2:20">
      <c r="B302" s="216"/>
      <c r="C302" s="202">
        <v>20</v>
      </c>
      <c r="D302" s="207"/>
      <c r="E302" s="198"/>
      <c r="F302" s="111" t="s">
        <v>443</v>
      </c>
      <c r="G302" s="62">
        <v>7</v>
      </c>
      <c r="H302" s="46">
        <v>0</v>
      </c>
      <c r="I302" s="46">
        <v>0</v>
      </c>
      <c r="J302" s="46">
        <v>0</v>
      </c>
      <c r="K302" s="46">
        <v>0</v>
      </c>
      <c r="L302" s="46">
        <v>0</v>
      </c>
      <c r="M302" s="46">
        <v>0</v>
      </c>
      <c r="N302" s="46">
        <v>0</v>
      </c>
      <c r="O302" s="46">
        <v>0</v>
      </c>
      <c r="P302" s="46">
        <v>0</v>
      </c>
      <c r="Q302" s="46">
        <v>50</v>
      </c>
      <c r="R302" s="46">
        <v>5</v>
      </c>
      <c r="S302" s="46">
        <v>0</v>
      </c>
      <c r="T302" s="63">
        <f t="shared" si="27"/>
        <v>55</v>
      </c>
    </row>
    <row r="303" spans="2:20">
      <c r="B303" s="216"/>
      <c r="C303" s="202">
        <v>20</v>
      </c>
      <c r="D303" s="207"/>
      <c r="E303" s="198"/>
      <c r="F303" s="113" t="s">
        <v>444</v>
      </c>
      <c r="G303" s="62">
        <v>10</v>
      </c>
      <c r="H303" s="46">
        <v>15</v>
      </c>
      <c r="I303" s="46">
        <v>0</v>
      </c>
      <c r="J303" s="46">
        <v>0</v>
      </c>
      <c r="K303" s="46">
        <v>0</v>
      </c>
      <c r="L303" s="46">
        <v>0</v>
      </c>
      <c r="M303" s="46">
        <v>0</v>
      </c>
      <c r="N303" s="46">
        <v>0</v>
      </c>
      <c r="O303" s="46">
        <v>0</v>
      </c>
      <c r="P303" s="46">
        <v>0</v>
      </c>
      <c r="Q303" s="46">
        <v>0</v>
      </c>
      <c r="R303" s="46">
        <v>0</v>
      </c>
      <c r="S303" s="46">
        <v>40</v>
      </c>
      <c r="T303" s="63">
        <f t="shared" si="27"/>
        <v>55</v>
      </c>
    </row>
    <row r="304" spans="2:20">
      <c r="B304" s="216"/>
      <c r="C304" s="202">
        <v>20</v>
      </c>
      <c r="D304" s="207"/>
      <c r="E304" s="198" t="s">
        <v>445</v>
      </c>
      <c r="F304" s="116" t="s">
        <v>446</v>
      </c>
      <c r="G304" s="50">
        <v>10</v>
      </c>
      <c r="H304" s="50">
        <v>3</v>
      </c>
      <c r="I304" s="50">
        <v>1</v>
      </c>
      <c r="J304" s="50">
        <v>1</v>
      </c>
      <c r="K304" s="50">
        <v>1</v>
      </c>
      <c r="L304" s="50">
        <v>1</v>
      </c>
      <c r="M304" s="50">
        <v>1</v>
      </c>
      <c r="N304" s="50">
        <v>1</v>
      </c>
      <c r="O304" s="50">
        <v>1</v>
      </c>
      <c r="P304" s="50">
        <v>1</v>
      </c>
      <c r="Q304" s="50">
        <v>1</v>
      </c>
      <c r="R304" s="50">
        <v>1</v>
      </c>
      <c r="S304" s="50">
        <v>1</v>
      </c>
      <c r="T304" s="51">
        <f t="shared" si="27"/>
        <v>14</v>
      </c>
    </row>
    <row r="305" spans="2:20">
      <c r="B305" s="216"/>
      <c r="C305" s="202">
        <v>20</v>
      </c>
      <c r="D305" s="207"/>
      <c r="E305" s="198"/>
      <c r="F305" s="111" t="s">
        <v>447</v>
      </c>
      <c r="G305" s="62">
        <v>1</v>
      </c>
      <c r="H305" s="62">
        <v>3</v>
      </c>
      <c r="I305" s="62">
        <v>1</v>
      </c>
      <c r="J305" s="62">
        <v>1</v>
      </c>
      <c r="K305" s="62">
        <v>1</v>
      </c>
      <c r="L305" s="62">
        <v>1</v>
      </c>
      <c r="M305" s="62">
        <v>1</v>
      </c>
      <c r="N305" s="62">
        <v>1</v>
      </c>
      <c r="O305" s="62">
        <v>1</v>
      </c>
      <c r="P305" s="62">
        <v>1</v>
      </c>
      <c r="Q305" s="62">
        <v>1</v>
      </c>
      <c r="R305" s="62">
        <v>1</v>
      </c>
      <c r="S305" s="62">
        <v>1</v>
      </c>
      <c r="T305" s="63">
        <f t="shared" si="27"/>
        <v>14</v>
      </c>
    </row>
    <row r="306" spans="2:20">
      <c r="B306" s="216"/>
      <c r="C306" s="202">
        <v>20</v>
      </c>
      <c r="D306" s="207"/>
      <c r="E306" s="198"/>
      <c r="F306" s="111" t="s">
        <v>448</v>
      </c>
      <c r="G306" s="62">
        <v>5</v>
      </c>
      <c r="H306" s="62">
        <v>3</v>
      </c>
      <c r="I306" s="62">
        <v>1</v>
      </c>
      <c r="J306" s="62">
        <v>1</v>
      </c>
      <c r="K306" s="62">
        <v>1</v>
      </c>
      <c r="L306" s="62">
        <v>1</v>
      </c>
      <c r="M306" s="62">
        <v>1</v>
      </c>
      <c r="N306" s="62">
        <v>1</v>
      </c>
      <c r="O306" s="62">
        <v>1</v>
      </c>
      <c r="P306" s="62">
        <v>1</v>
      </c>
      <c r="Q306" s="62">
        <v>1</v>
      </c>
      <c r="R306" s="62">
        <v>1</v>
      </c>
      <c r="S306" s="62">
        <v>1</v>
      </c>
      <c r="T306" s="63">
        <f t="shared" si="27"/>
        <v>14</v>
      </c>
    </row>
    <row r="307" spans="2:20">
      <c r="B307" s="216"/>
      <c r="C307" s="202">
        <v>20</v>
      </c>
      <c r="D307" s="207"/>
      <c r="E307" s="198"/>
      <c r="F307" s="111" t="s">
        <v>449</v>
      </c>
      <c r="G307" s="62">
        <v>5</v>
      </c>
      <c r="H307" s="62">
        <v>10</v>
      </c>
      <c r="I307" s="62">
        <v>5</v>
      </c>
      <c r="J307" s="62">
        <v>5</v>
      </c>
      <c r="K307" s="62">
        <v>5</v>
      </c>
      <c r="L307" s="62">
        <v>5</v>
      </c>
      <c r="M307" s="62">
        <v>5</v>
      </c>
      <c r="N307" s="62">
        <v>5</v>
      </c>
      <c r="O307" s="62">
        <v>5</v>
      </c>
      <c r="P307" s="62">
        <v>5</v>
      </c>
      <c r="Q307" s="62">
        <v>5</v>
      </c>
      <c r="R307" s="62">
        <v>5</v>
      </c>
      <c r="S307" s="62">
        <v>5</v>
      </c>
      <c r="T307" s="63">
        <f t="shared" si="27"/>
        <v>65</v>
      </c>
    </row>
    <row r="308" spans="2:20">
      <c r="B308" s="216"/>
      <c r="C308" s="202">
        <v>20</v>
      </c>
      <c r="D308" s="207"/>
      <c r="E308" s="198"/>
      <c r="F308" s="111" t="s">
        <v>450</v>
      </c>
      <c r="G308" s="62">
        <v>3</v>
      </c>
      <c r="H308" s="62">
        <v>10</v>
      </c>
      <c r="I308" s="62">
        <v>5</v>
      </c>
      <c r="J308" s="62">
        <v>5</v>
      </c>
      <c r="K308" s="62">
        <v>5</v>
      </c>
      <c r="L308" s="62">
        <v>5</v>
      </c>
      <c r="M308" s="62">
        <v>5</v>
      </c>
      <c r="N308" s="62">
        <v>5</v>
      </c>
      <c r="O308" s="62">
        <v>5</v>
      </c>
      <c r="P308" s="62">
        <v>5</v>
      </c>
      <c r="Q308" s="62">
        <v>5</v>
      </c>
      <c r="R308" s="62">
        <v>5</v>
      </c>
      <c r="S308" s="62">
        <v>5</v>
      </c>
      <c r="T308" s="63">
        <f t="shared" si="27"/>
        <v>65</v>
      </c>
    </row>
    <row r="309" spans="2:20">
      <c r="B309" s="216"/>
      <c r="C309" s="202">
        <v>20</v>
      </c>
      <c r="D309" s="207"/>
      <c r="E309" s="198"/>
      <c r="F309" s="111" t="s">
        <v>451</v>
      </c>
      <c r="G309" s="62">
        <v>3</v>
      </c>
      <c r="H309" s="62">
        <v>10</v>
      </c>
      <c r="I309" s="62">
        <v>5</v>
      </c>
      <c r="J309" s="62">
        <v>5</v>
      </c>
      <c r="K309" s="62">
        <v>5</v>
      </c>
      <c r="L309" s="62">
        <v>5</v>
      </c>
      <c r="M309" s="62">
        <v>5</v>
      </c>
      <c r="N309" s="62">
        <v>5</v>
      </c>
      <c r="O309" s="62">
        <v>5</v>
      </c>
      <c r="P309" s="62">
        <v>5</v>
      </c>
      <c r="Q309" s="62">
        <v>5</v>
      </c>
      <c r="R309" s="62">
        <v>5</v>
      </c>
      <c r="S309" s="62">
        <v>5</v>
      </c>
      <c r="T309" s="63">
        <f t="shared" si="27"/>
        <v>65</v>
      </c>
    </row>
    <row r="310" spans="2:20">
      <c r="B310" s="216"/>
      <c r="C310" s="202">
        <v>20</v>
      </c>
      <c r="D310" s="207"/>
      <c r="E310" s="198"/>
      <c r="F310" s="111" t="s">
        <v>782</v>
      </c>
      <c r="G310" s="62">
        <v>1.5</v>
      </c>
      <c r="H310" s="62">
        <v>10</v>
      </c>
      <c r="I310" s="62">
        <v>5</v>
      </c>
      <c r="J310" s="62">
        <v>5</v>
      </c>
      <c r="K310" s="62">
        <v>5</v>
      </c>
      <c r="L310" s="62">
        <v>5</v>
      </c>
      <c r="M310" s="62">
        <v>5</v>
      </c>
      <c r="N310" s="62">
        <v>5</v>
      </c>
      <c r="O310" s="62">
        <v>5</v>
      </c>
      <c r="P310" s="62">
        <v>5</v>
      </c>
      <c r="Q310" s="62">
        <v>5</v>
      </c>
      <c r="R310" s="62">
        <v>5</v>
      </c>
      <c r="S310" s="62">
        <v>5</v>
      </c>
      <c r="T310" s="63">
        <f t="shared" si="27"/>
        <v>65</v>
      </c>
    </row>
    <row r="311" spans="2:20">
      <c r="B311" s="216"/>
      <c r="C311" s="202">
        <v>20</v>
      </c>
      <c r="D311" s="207"/>
      <c r="E311" s="198"/>
      <c r="F311" s="113" t="s">
        <v>397</v>
      </c>
      <c r="G311" s="62">
        <v>1</v>
      </c>
      <c r="H311" s="62">
        <v>10</v>
      </c>
      <c r="I311" s="62">
        <v>5</v>
      </c>
      <c r="J311" s="62">
        <v>5</v>
      </c>
      <c r="K311" s="62">
        <v>5</v>
      </c>
      <c r="L311" s="62">
        <v>5</v>
      </c>
      <c r="M311" s="62">
        <v>5</v>
      </c>
      <c r="N311" s="62">
        <v>5</v>
      </c>
      <c r="O311" s="62">
        <v>5</v>
      </c>
      <c r="P311" s="62">
        <v>5</v>
      </c>
      <c r="Q311" s="62">
        <v>5</v>
      </c>
      <c r="R311" s="62">
        <v>5</v>
      </c>
      <c r="S311" s="62">
        <v>5</v>
      </c>
      <c r="T311" s="63">
        <f t="shared" si="27"/>
        <v>65</v>
      </c>
    </row>
    <row r="312" spans="2:20">
      <c r="B312" s="216"/>
      <c r="C312" s="202">
        <v>20</v>
      </c>
      <c r="D312" s="207"/>
      <c r="E312" s="198" t="s">
        <v>452</v>
      </c>
      <c r="F312" s="116" t="s">
        <v>446</v>
      </c>
      <c r="G312" s="129">
        <v>10</v>
      </c>
      <c r="H312" s="129">
        <v>5</v>
      </c>
      <c r="I312" s="129">
        <v>5</v>
      </c>
      <c r="J312" s="129">
        <v>2</v>
      </c>
      <c r="K312" s="129">
        <v>2</v>
      </c>
      <c r="L312" s="129">
        <v>2</v>
      </c>
      <c r="M312" s="129">
        <v>2</v>
      </c>
      <c r="N312" s="129">
        <v>2</v>
      </c>
      <c r="O312" s="129">
        <v>2</v>
      </c>
      <c r="P312" s="129">
        <v>2</v>
      </c>
      <c r="Q312" s="129">
        <v>2</v>
      </c>
      <c r="R312" s="129">
        <v>2</v>
      </c>
      <c r="S312" s="129">
        <v>15</v>
      </c>
      <c r="T312" s="124">
        <f t="shared" si="27"/>
        <v>43</v>
      </c>
    </row>
    <row r="313" spans="2:20">
      <c r="B313" s="216"/>
      <c r="C313" s="202">
        <v>20</v>
      </c>
      <c r="D313" s="207"/>
      <c r="E313" s="198"/>
      <c r="F313" s="111" t="s">
        <v>447</v>
      </c>
      <c r="G313" s="115">
        <v>1</v>
      </c>
      <c r="H313" s="115">
        <v>5</v>
      </c>
      <c r="I313" s="115">
        <v>5</v>
      </c>
      <c r="J313" s="115">
        <v>2</v>
      </c>
      <c r="K313" s="115">
        <v>2</v>
      </c>
      <c r="L313" s="115">
        <v>2</v>
      </c>
      <c r="M313" s="115">
        <v>2</v>
      </c>
      <c r="N313" s="115">
        <v>2</v>
      </c>
      <c r="O313" s="115">
        <v>2</v>
      </c>
      <c r="P313" s="115">
        <v>2</v>
      </c>
      <c r="Q313" s="115">
        <v>2</v>
      </c>
      <c r="R313" s="115">
        <v>2</v>
      </c>
      <c r="S313" s="115">
        <v>15</v>
      </c>
      <c r="T313" s="126">
        <f t="shared" si="27"/>
        <v>43</v>
      </c>
    </row>
    <row r="314" spans="2:20">
      <c r="B314" s="216"/>
      <c r="C314" s="202">
        <v>20</v>
      </c>
      <c r="D314" s="207"/>
      <c r="E314" s="198"/>
      <c r="F314" s="111" t="s">
        <v>448</v>
      </c>
      <c r="G314" s="115">
        <v>5</v>
      </c>
      <c r="H314" s="115">
        <v>5</v>
      </c>
      <c r="I314" s="115">
        <v>5</v>
      </c>
      <c r="J314" s="115">
        <v>2</v>
      </c>
      <c r="K314" s="115">
        <v>2</v>
      </c>
      <c r="L314" s="115">
        <v>2</v>
      </c>
      <c r="M314" s="115">
        <v>2</v>
      </c>
      <c r="N314" s="115">
        <v>2</v>
      </c>
      <c r="O314" s="115">
        <v>2</v>
      </c>
      <c r="P314" s="115">
        <v>2</v>
      </c>
      <c r="Q314" s="115">
        <v>2</v>
      </c>
      <c r="R314" s="115">
        <v>2</v>
      </c>
      <c r="S314" s="115">
        <v>15</v>
      </c>
      <c r="T314" s="126">
        <f t="shared" si="27"/>
        <v>43</v>
      </c>
    </row>
    <row r="315" spans="2:20">
      <c r="B315" s="216"/>
      <c r="C315" s="202">
        <v>20</v>
      </c>
      <c r="D315" s="207"/>
      <c r="E315" s="198"/>
      <c r="F315" s="111" t="s">
        <v>453</v>
      </c>
      <c r="G315" s="115">
        <v>3</v>
      </c>
      <c r="H315" s="115">
        <v>15</v>
      </c>
      <c r="I315" s="115">
        <v>5</v>
      </c>
      <c r="J315" s="115">
        <v>5</v>
      </c>
      <c r="K315" s="115">
        <v>2</v>
      </c>
      <c r="L315" s="115">
        <v>2</v>
      </c>
      <c r="M315" s="115">
        <v>2</v>
      </c>
      <c r="N315" s="115">
        <v>2</v>
      </c>
      <c r="O315" s="115">
        <v>2</v>
      </c>
      <c r="P315" s="115">
        <v>2</v>
      </c>
      <c r="Q315" s="115">
        <v>2</v>
      </c>
      <c r="R315" s="115">
        <v>2</v>
      </c>
      <c r="S315" s="115">
        <v>2</v>
      </c>
      <c r="T315" s="126">
        <f>SUM(H315:S315)</f>
        <v>43</v>
      </c>
    </row>
    <row r="316" spans="2:20">
      <c r="B316" s="216"/>
      <c r="C316" s="202">
        <v>20</v>
      </c>
      <c r="D316" s="207"/>
      <c r="E316" s="198"/>
      <c r="F316" s="111" t="s">
        <v>449</v>
      </c>
      <c r="G316" s="115">
        <v>5</v>
      </c>
      <c r="H316" s="115">
        <v>15</v>
      </c>
      <c r="I316" s="115">
        <v>5</v>
      </c>
      <c r="J316" s="115">
        <v>5</v>
      </c>
      <c r="K316" s="115">
        <v>2</v>
      </c>
      <c r="L316" s="115">
        <v>2</v>
      </c>
      <c r="M316" s="115">
        <v>2</v>
      </c>
      <c r="N316" s="115">
        <v>2</v>
      </c>
      <c r="O316" s="115">
        <v>2</v>
      </c>
      <c r="P316" s="115">
        <v>2</v>
      </c>
      <c r="Q316" s="115">
        <v>2</v>
      </c>
      <c r="R316" s="115">
        <v>2</v>
      </c>
      <c r="S316" s="115">
        <v>2</v>
      </c>
      <c r="T316" s="126">
        <f t="shared" si="27"/>
        <v>43</v>
      </c>
    </row>
    <row r="317" spans="2:20">
      <c r="B317" s="216"/>
      <c r="C317" s="202">
        <v>20</v>
      </c>
      <c r="D317" s="207"/>
      <c r="E317" s="198"/>
      <c r="F317" s="111" t="s">
        <v>450</v>
      </c>
      <c r="G317" s="115">
        <v>3</v>
      </c>
      <c r="H317" s="115">
        <v>15</v>
      </c>
      <c r="I317" s="115">
        <v>5</v>
      </c>
      <c r="J317" s="115">
        <v>5</v>
      </c>
      <c r="K317" s="115">
        <v>2</v>
      </c>
      <c r="L317" s="115">
        <v>2</v>
      </c>
      <c r="M317" s="115">
        <v>2</v>
      </c>
      <c r="N317" s="115">
        <v>2</v>
      </c>
      <c r="O317" s="115">
        <v>2</v>
      </c>
      <c r="P317" s="115">
        <v>2</v>
      </c>
      <c r="Q317" s="115">
        <v>2</v>
      </c>
      <c r="R317" s="115">
        <v>2</v>
      </c>
      <c r="S317" s="115">
        <v>2</v>
      </c>
      <c r="T317" s="126">
        <f t="shared" si="27"/>
        <v>43</v>
      </c>
    </row>
    <row r="318" spans="2:20">
      <c r="B318" s="216"/>
      <c r="C318" s="202">
        <v>20</v>
      </c>
      <c r="D318" s="207"/>
      <c r="E318" s="198"/>
      <c r="F318" s="111" t="s">
        <v>782</v>
      </c>
      <c r="G318" s="115">
        <v>1.5</v>
      </c>
      <c r="H318" s="115">
        <v>15</v>
      </c>
      <c r="I318" s="115">
        <v>5</v>
      </c>
      <c r="J318" s="115">
        <v>5</v>
      </c>
      <c r="K318" s="115">
        <v>2</v>
      </c>
      <c r="L318" s="115">
        <v>2</v>
      </c>
      <c r="M318" s="115">
        <v>2</v>
      </c>
      <c r="N318" s="115">
        <v>2</v>
      </c>
      <c r="O318" s="115">
        <v>2</v>
      </c>
      <c r="P318" s="115">
        <v>2</v>
      </c>
      <c r="Q318" s="115">
        <v>2</v>
      </c>
      <c r="R318" s="115">
        <v>2</v>
      </c>
      <c r="S318" s="115">
        <v>2</v>
      </c>
      <c r="T318" s="126">
        <f t="shared" si="27"/>
        <v>43</v>
      </c>
    </row>
    <row r="319" spans="2:20">
      <c r="B319" s="216"/>
      <c r="C319" s="202">
        <v>20</v>
      </c>
      <c r="D319" s="207"/>
      <c r="E319" s="198"/>
      <c r="F319" s="113" t="s">
        <v>397</v>
      </c>
      <c r="G319" s="114">
        <v>1</v>
      </c>
      <c r="H319" s="114">
        <v>15</v>
      </c>
      <c r="I319" s="114">
        <v>5</v>
      </c>
      <c r="J319" s="114">
        <v>5</v>
      </c>
      <c r="K319" s="114">
        <v>2</v>
      </c>
      <c r="L319" s="114">
        <v>2</v>
      </c>
      <c r="M319" s="114">
        <v>2</v>
      </c>
      <c r="N319" s="114">
        <v>2</v>
      </c>
      <c r="O319" s="114">
        <v>2</v>
      </c>
      <c r="P319" s="114">
        <v>2</v>
      </c>
      <c r="Q319" s="114">
        <v>2</v>
      </c>
      <c r="R319" s="114">
        <v>2</v>
      </c>
      <c r="S319" s="114">
        <v>2</v>
      </c>
      <c r="T319" s="128">
        <f t="shared" si="27"/>
        <v>43</v>
      </c>
    </row>
    <row r="320" spans="2:20">
      <c r="B320" s="216"/>
      <c r="C320" s="202">
        <v>20</v>
      </c>
      <c r="D320" s="207"/>
      <c r="E320" s="198" t="s">
        <v>454</v>
      </c>
      <c r="F320" s="121" t="s">
        <v>446</v>
      </c>
      <c r="G320" s="62">
        <v>10</v>
      </c>
      <c r="H320" s="62">
        <v>15</v>
      </c>
      <c r="I320" s="62">
        <v>3</v>
      </c>
      <c r="J320" s="62">
        <v>3</v>
      </c>
      <c r="K320" s="62">
        <v>3</v>
      </c>
      <c r="L320" s="62">
        <v>3</v>
      </c>
      <c r="M320" s="62">
        <v>3</v>
      </c>
      <c r="N320" s="62">
        <v>3</v>
      </c>
      <c r="O320" s="62">
        <v>3</v>
      </c>
      <c r="P320" s="62">
        <v>3</v>
      </c>
      <c r="Q320" s="62">
        <v>3</v>
      </c>
      <c r="R320" s="62">
        <v>3</v>
      </c>
      <c r="S320" s="62">
        <v>3</v>
      </c>
      <c r="T320" s="63">
        <f t="shared" si="27"/>
        <v>48</v>
      </c>
    </row>
    <row r="321" spans="2:20">
      <c r="B321" s="216"/>
      <c r="C321" s="202">
        <v>20</v>
      </c>
      <c r="D321" s="207"/>
      <c r="E321" s="198"/>
      <c r="F321" s="111" t="s">
        <v>447</v>
      </c>
      <c r="G321" s="62">
        <v>1</v>
      </c>
      <c r="H321" s="62">
        <v>15</v>
      </c>
      <c r="I321" s="62">
        <v>3</v>
      </c>
      <c r="J321" s="62">
        <v>3</v>
      </c>
      <c r="K321" s="62">
        <v>3</v>
      </c>
      <c r="L321" s="62">
        <v>3</v>
      </c>
      <c r="M321" s="62">
        <v>3</v>
      </c>
      <c r="N321" s="62">
        <v>3</v>
      </c>
      <c r="O321" s="62">
        <v>3</v>
      </c>
      <c r="P321" s="62">
        <v>3</v>
      </c>
      <c r="Q321" s="62">
        <v>3</v>
      </c>
      <c r="R321" s="62">
        <v>3</v>
      </c>
      <c r="S321" s="62">
        <v>3</v>
      </c>
      <c r="T321" s="63">
        <f t="shared" si="27"/>
        <v>48</v>
      </c>
    </row>
    <row r="322" spans="2:20">
      <c r="B322" s="216"/>
      <c r="C322" s="202">
        <v>20</v>
      </c>
      <c r="D322" s="207"/>
      <c r="E322" s="198"/>
      <c r="F322" s="111" t="s">
        <v>455</v>
      </c>
      <c r="G322" s="62">
        <v>10</v>
      </c>
      <c r="H322" s="62">
        <v>15</v>
      </c>
      <c r="I322" s="62">
        <v>3</v>
      </c>
      <c r="J322" s="62">
        <v>3</v>
      </c>
      <c r="K322" s="62">
        <v>3</v>
      </c>
      <c r="L322" s="62">
        <v>3</v>
      </c>
      <c r="M322" s="62">
        <v>3</v>
      </c>
      <c r="N322" s="62">
        <v>3</v>
      </c>
      <c r="O322" s="62">
        <v>3</v>
      </c>
      <c r="P322" s="62">
        <v>3</v>
      </c>
      <c r="Q322" s="62">
        <v>3</v>
      </c>
      <c r="R322" s="62">
        <v>3</v>
      </c>
      <c r="S322" s="62">
        <v>3</v>
      </c>
      <c r="T322" s="63">
        <f t="shared" si="27"/>
        <v>48</v>
      </c>
    </row>
    <row r="323" spans="2:20">
      <c r="B323" s="216"/>
      <c r="C323" s="202">
        <v>20</v>
      </c>
      <c r="D323" s="207"/>
      <c r="E323" s="198"/>
      <c r="F323" s="111" t="s">
        <v>448</v>
      </c>
      <c r="G323" s="62">
        <v>5</v>
      </c>
      <c r="H323" s="62">
        <v>15</v>
      </c>
      <c r="I323" s="62">
        <v>3</v>
      </c>
      <c r="J323" s="62">
        <v>3</v>
      </c>
      <c r="K323" s="62">
        <v>3</v>
      </c>
      <c r="L323" s="62">
        <v>3</v>
      </c>
      <c r="M323" s="62">
        <v>3</v>
      </c>
      <c r="N323" s="62">
        <v>3</v>
      </c>
      <c r="O323" s="62">
        <v>3</v>
      </c>
      <c r="P323" s="62">
        <v>3</v>
      </c>
      <c r="Q323" s="62">
        <v>3</v>
      </c>
      <c r="R323" s="62">
        <v>3</v>
      </c>
      <c r="S323" s="62">
        <v>3</v>
      </c>
      <c r="T323" s="63">
        <f t="shared" si="27"/>
        <v>48</v>
      </c>
    </row>
    <row r="324" spans="2:20">
      <c r="B324" s="216"/>
      <c r="C324" s="202">
        <v>20</v>
      </c>
      <c r="D324" s="207"/>
      <c r="E324" s="198"/>
      <c r="F324" s="111" t="s">
        <v>456</v>
      </c>
      <c r="G324" s="62">
        <v>2</v>
      </c>
      <c r="H324" s="62">
        <v>15</v>
      </c>
      <c r="I324" s="62">
        <v>5</v>
      </c>
      <c r="J324" s="62">
        <v>5</v>
      </c>
      <c r="K324" s="62">
        <v>5</v>
      </c>
      <c r="L324" s="62">
        <v>3</v>
      </c>
      <c r="M324" s="62">
        <v>3</v>
      </c>
      <c r="N324" s="62">
        <v>3</v>
      </c>
      <c r="O324" s="62">
        <v>3</v>
      </c>
      <c r="P324" s="62">
        <v>3</v>
      </c>
      <c r="Q324" s="62">
        <v>3</v>
      </c>
      <c r="R324" s="62">
        <v>3</v>
      </c>
      <c r="S324" s="62">
        <v>3</v>
      </c>
      <c r="T324" s="63">
        <f t="shared" si="27"/>
        <v>54</v>
      </c>
    </row>
    <row r="325" spans="2:20">
      <c r="B325" s="216"/>
      <c r="C325" s="202">
        <v>20</v>
      </c>
      <c r="D325" s="207"/>
      <c r="E325" s="198"/>
      <c r="F325" s="111" t="s">
        <v>451</v>
      </c>
      <c r="G325" s="62">
        <v>3</v>
      </c>
      <c r="H325" s="62">
        <v>15</v>
      </c>
      <c r="I325" s="62">
        <v>5</v>
      </c>
      <c r="J325" s="62">
        <v>5</v>
      </c>
      <c r="K325" s="62">
        <v>5</v>
      </c>
      <c r="L325" s="62">
        <v>3</v>
      </c>
      <c r="M325" s="62">
        <v>3</v>
      </c>
      <c r="N325" s="62">
        <v>3</v>
      </c>
      <c r="O325" s="62">
        <v>3</v>
      </c>
      <c r="P325" s="62">
        <v>3</v>
      </c>
      <c r="Q325" s="62">
        <v>3</v>
      </c>
      <c r="R325" s="62">
        <v>3</v>
      </c>
      <c r="S325" s="62">
        <v>3</v>
      </c>
      <c r="T325" s="63">
        <f t="shared" si="27"/>
        <v>54</v>
      </c>
    </row>
    <row r="326" spans="2:20">
      <c r="B326" s="216"/>
      <c r="C326" s="202">
        <v>20</v>
      </c>
      <c r="D326" s="207"/>
      <c r="E326" s="198"/>
      <c r="F326" s="111" t="s">
        <v>782</v>
      </c>
      <c r="G326" s="62">
        <v>1.5</v>
      </c>
      <c r="H326" s="62">
        <v>15</v>
      </c>
      <c r="I326" s="62">
        <v>5</v>
      </c>
      <c r="J326" s="62">
        <v>5</v>
      </c>
      <c r="K326" s="62">
        <v>5</v>
      </c>
      <c r="L326" s="62">
        <v>3</v>
      </c>
      <c r="M326" s="62">
        <v>3</v>
      </c>
      <c r="N326" s="62">
        <v>3</v>
      </c>
      <c r="O326" s="62">
        <v>3</v>
      </c>
      <c r="P326" s="62">
        <v>3</v>
      </c>
      <c r="Q326" s="62">
        <v>3</v>
      </c>
      <c r="R326" s="62">
        <v>3</v>
      </c>
      <c r="S326" s="62">
        <v>3</v>
      </c>
      <c r="T326" s="63">
        <f t="shared" si="27"/>
        <v>54</v>
      </c>
    </row>
    <row r="327" spans="2:20">
      <c r="B327" s="216"/>
      <c r="C327" s="202">
        <v>20</v>
      </c>
      <c r="D327" s="207"/>
      <c r="E327" s="198"/>
      <c r="F327" s="113" t="s">
        <v>397</v>
      </c>
      <c r="G327" s="62">
        <v>1</v>
      </c>
      <c r="H327" s="62">
        <v>15</v>
      </c>
      <c r="I327" s="62">
        <v>5</v>
      </c>
      <c r="J327" s="62">
        <v>5</v>
      </c>
      <c r="K327" s="62">
        <v>5</v>
      </c>
      <c r="L327" s="62">
        <v>3</v>
      </c>
      <c r="M327" s="62">
        <v>3</v>
      </c>
      <c r="N327" s="62">
        <v>3</v>
      </c>
      <c r="O327" s="62">
        <v>3</v>
      </c>
      <c r="P327" s="62">
        <v>3</v>
      </c>
      <c r="Q327" s="62">
        <v>3</v>
      </c>
      <c r="R327" s="62">
        <v>3</v>
      </c>
      <c r="S327" s="62">
        <v>3</v>
      </c>
      <c r="T327" s="63">
        <f t="shared" si="27"/>
        <v>54</v>
      </c>
    </row>
    <row r="328" spans="2:20">
      <c r="B328" s="216"/>
      <c r="C328" s="202">
        <v>20</v>
      </c>
      <c r="D328" s="207"/>
      <c r="E328" s="198" t="s">
        <v>457</v>
      </c>
      <c r="F328" s="116" t="s">
        <v>446</v>
      </c>
      <c r="G328" s="50">
        <v>10</v>
      </c>
      <c r="H328" s="50">
        <v>10</v>
      </c>
      <c r="I328" s="50">
        <v>5</v>
      </c>
      <c r="J328" s="50">
        <v>5</v>
      </c>
      <c r="K328" s="50">
        <v>2</v>
      </c>
      <c r="L328" s="50">
        <v>2</v>
      </c>
      <c r="M328" s="50">
        <v>2</v>
      </c>
      <c r="N328" s="50">
        <v>2</v>
      </c>
      <c r="O328" s="50">
        <v>2</v>
      </c>
      <c r="P328" s="50">
        <v>2</v>
      </c>
      <c r="Q328" s="50">
        <v>2</v>
      </c>
      <c r="R328" s="50">
        <v>2</v>
      </c>
      <c r="S328" s="50">
        <v>2</v>
      </c>
      <c r="T328" s="51">
        <f t="shared" si="27"/>
        <v>38</v>
      </c>
    </row>
    <row r="329" spans="2:20">
      <c r="B329" s="216"/>
      <c r="C329" s="202">
        <v>20</v>
      </c>
      <c r="D329" s="207"/>
      <c r="E329" s="198"/>
      <c r="F329" s="111" t="s">
        <v>447</v>
      </c>
      <c r="G329" s="62">
        <v>1</v>
      </c>
      <c r="H329" s="62">
        <v>10</v>
      </c>
      <c r="I329" s="62">
        <v>5</v>
      </c>
      <c r="J329" s="62">
        <v>5</v>
      </c>
      <c r="K329" s="62">
        <v>2</v>
      </c>
      <c r="L329" s="62">
        <v>2</v>
      </c>
      <c r="M329" s="62">
        <v>2</v>
      </c>
      <c r="N329" s="62">
        <v>2</v>
      </c>
      <c r="O329" s="62">
        <v>2</v>
      </c>
      <c r="P329" s="62">
        <v>2</v>
      </c>
      <c r="Q329" s="62">
        <v>2</v>
      </c>
      <c r="R329" s="62">
        <v>2</v>
      </c>
      <c r="S329" s="62">
        <v>2</v>
      </c>
      <c r="T329" s="63">
        <f t="shared" si="27"/>
        <v>38</v>
      </c>
    </row>
    <row r="330" spans="2:20">
      <c r="B330" s="216"/>
      <c r="C330" s="202">
        <v>20</v>
      </c>
      <c r="D330" s="207"/>
      <c r="E330" s="198"/>
      <c r="F330" s="111" t="s">
        <v>455</v>
      </c>
      <c r="G330" s="62">
        <v>10</v>
      </c>
      <c r="H330" s="62">
        <v>10</v>
      </c>
      <c r="I330" s="62">
        <v>5</v>
      </c>
      <c r="J330" s="62">
        <v>5</v>
      </c>
      <c r="K330" s="62">
        <v>2</v>
      </c>
      <c r="L330" s="62">
        <v>2</v>
      </c>
      <c r="M330" s="62">
        <v>2</v>
      </c>
      <c r="N330" s="62">
        <v>2</v>
      </c>
      <c r="O330" s="62">
        <v>2</v>
      </c>
      <c r="P330" s="62">
        <v>2</v>
      </c>
      <c r="Q330" s="62">
        <v>2</v>
      </c>
      <c r="R330" s="62">
        <v>2</v>
      </c>
      <c r="S330" s="62">
        <v>2</v>
      </c>
      <c r="T330" s="63">
        <f t="shared" si="27"/>
        <v>38</v>
      </c>
    </row>
    <row r="331" spans="2:20">
      <c r="B331" s="216"/>
      <c r="C331" s="202">
        <v>20</v>
      </c>
      <c r="D331" s="207"/>
      <c r="E331" s="198"/>
      <c r="F331" s="111" t="s">
        <v>448</v>
      </c>
      <c r="G331" s="62">
        <v>5</v>
      </c>
      <c r="H331" s="62">
        <v>10</v>
      </c>
      <c r="I331" s="62">
        <v>5</v>
      </c>
      <c r="J331" s="62">
        <v>5</v>
      </c>
      <c r="K331" s="62">
        <v>2</v>
      </c>
      <c r="L331" s="62">
        <v>2</v>
      </c>
      <c r="M331" s="62">
        <v>2</v>
      </c>
      <c r="N331" s="62">
        <v>2</v>
      </c>
      <c r="O331" s="62">
        <v>2</v>
      </c>
      <c r="P331" s="62">
        <v>2</v>
      </c>
      <c r="Q331" s="62">
        <v>2</v>
      </c>
      <c r="R331" s="62">
        <v>2</v>
      </c>
      <c r="S331" s="62">
        <v>2</v>
      </c>
      <c r="T331" s="63">
        <f t="shared" si="27"/>
        <v>38</v>
      </c>
    </row>
    <row r="332" spans="2:20">
      <c r="B332" s="216"/>
      <c r="C332" s="202">
        <v>20</v>
      </c>
      <c r="D332" s="207"/>
      <c r="E332" s="198"/>
      <c r="F332" s="111" t="s">
        <v>458</v>
      </c>
      <c r="G332" s="62">
        <v>2</v>
      </c>
      <c r="H332" s="62">
        <v>10</v>
      </c>
      <c r="I332" s="62">
        <v>5</v>
      </c>
      <c r="J332" s="62">
        <v>5</v>
      </c>
      <c r="K332" s="62">
        <v>2</v>
      </c>
      <c r="L332" s="62">
        <v>2</v>
      </c>
      <c r="M332" s="62">
        <v>2</v>
      </c>
      <c r="N332" s="62">
        <v>2</v>
      </c>
      <c r="O332" s="62">
        <v>2</v>
      </c>
      <c r="P332" s="62">
        <v>2</v>
      </c>
      <c r="Q332" s="62">
        <v>2</v>
      </c>
      <c r="R332" s="62">
        <v>2</v>
      </c>
      <c r="S332" s="62">
        <v>2</v>
      </c>
      <c r="T332" s="63">
        <f t="shared" si="27"/>
        <v>38</v>
      </c>
    </row>
    <row r="333" spans="2:20">
      <c r="B333" s="216"/>
      <c r="C333" s="202">
        <v>20</v>
      </c>
      <c r="D333" s="207"/>
      <c r="E333" s="198"/>
      <c r="F333" s="111" t="s">
        <v>451</v>
      </c>
      <c r="G333" s="62">
        <v>3</v>
      </c>
      <c r="H333" s="62">
        <v>10</v>
      </c>
      <c r="I333" s="62">
        <v>5</v>
      </c>
      <c r="J333" s="62">
        <v>5</v>
      </c>
      <c r="K333" s="62">
        <v>2</v>
      </c>
      <c r="L333" s="62">
        <v>2</v>
      </c>
      <c r="M333" s="62">
        <v>2</v>
      </c>
      <c r="N333" s="62">
        <v>2</v>
      </c>
      <c r="O333" s="62">
        <v>2</v>
      </c>
      <c r="P333" s="62">
        <v>2</v>
      </c>
      <c r="Q333" s="62">
        <v>2</v>
      </c>
      <c r="R333" s="62">
        <v>2</v>
      </c>
      <c r="S333" s="62">
        <v>2</v>
      </c>
      <c r="T333" s="63">
        <f t="shared" si="27"/>
        <v>38</v>
      </c>
    </row>
    <row r="334" spans="2:20">
      <c r="B334" s="216"/>
      <c r="C334" s="202">
        <v>20</v>
      </c>
      <c r="D334" s="207"/>
      <c r="E334" s="198"/>
      <c r="F334" s="111" t="s">
        <v>782</v>
      </c>
      <c r="G334" s="62">
        <v>1.5</v>
      </c>
      <c r="H334" s="62">
        <v>10</v>
      </c>
      <c r="I334" s="62">
        <v>5</v>
      </c>
      <c r="J334" s="62">
        <v>5</v>
      </c>
      <c r="K334" s="62">
        <v>2</v>
      </c>
      <c r="L334" s="62">
        <v>2</v>
      </c>
      <c r="M334" s="62">
        <v>2</v>
      </c>
      <c r="N334" s="62">
        <v>2</v>
      </c>
      <c r="O334" s="62">
        <v>2</v>
      </c>
      <c r="P334" s="62">
        <v>2</v>
      </c>
      <c r="Q334" s="62">
        <v>2</v>
      </c>
      <c r="R334" s="62">
        <v>2</v>
      </c>
      <c r="S334" s="62">
        <v>2</v>
      </c>
      <c r="T334" s="63">
        <f t="shared" si="27"/>
        <v>38</v>
      </c>
    </row>
    <row r="335" spans="2:20">
      <c r="B335" s="216"/>
      <c r="C335" s="202">
        <v>20</v>
      </c>
      <c r="D335" s="207"/>
      <c r="E335" s="198"/>
      <c r="F335" s="113" t="s">
        <v>397</v>
      </c>
      <c r="G335" s="62">
        <v>1</v>
      </c>
      <c r="H335" s="62">
        <v>10</v>
      </c>
      <c r="I335" s="62">
        <v>5</v>
      </c>
      <c r="J335" s="62">
        <v>5</v>
      </c>
      <c r="K335" s="62">
        <v>2</v>
      </c>
      <c r="L335" s="62">
        <v>2</v>
      </c>
      <c r="M335" s="62">
        <v>2</v>
      </c>
      <c r="N335" s="62">
        <v>2</v>
      </c>
      <c r="O335" s="62">
        <v>2</v>
      </c>
      <c r="P335" s="62">
        <v>2</v>
      </c>
      <c r="Q335" s="62">
        <v>2</v>
      </c>
      <c r="R335" s="62">
        <v>2</v>
      </c>
      <c r="S335" s="62">
        <v>2</v>
      </c>
      <c r="T335" s="63">
        <f t="shared" si="27"/>
        <v>38</v>
      </c>
    </row>
    <row r="336" spans="2:20">
      <c r="B336" s="216"/>
      <c r="C336" s="202">
        <v>20</v>
      </c>
      <c r="D336" s="207"/>
      <c r="E336" s="198" t="s">
        <v>459</v>
      </c>
      <c r="F336" s="116" t="s">
        <v>460</v>
      </c>
      <c r="G336" s="129">
        <v>5</v>
      </c>
      <c r="H336" s="129">
        <v>0</v>
      </c>
      <c r="I336" s="129">
        <v>3</v>
      </c>
      <c r="J336" s="129">
        <v>0</v>
      </c>
      <c r="K336" s="129">
        <v>0</v>
      </c>
      <c r="L336" s="129">
        <v>0</v>
      </c>
      <c r="M336" s="129">
        <v>3</v>
      </c>
      <c r="N336" s="129">
        <v>0</v>
      </c>
      <c r="O336" s="129">
        <v>0</v>
      </c>
      <c r="P336" s="129">
        <v>0</v>
      </c>
      <c r="Q336" s="129">
        <v>0</v>
      </c>
      <c r="R336" s="129">
        <v>0</v>
      </c>
      <c r="S336" s="129">
        <v>3</v>
      </c>
      <c r="T336" s="124">
        <f t="shared" si="27"/>
        <v>9</v>
      </c>
    </row>
    <row r="337" spans="2:20">
      <c r="B337" s="216"/>
      <c r="C337" s="202">
        <v>20</v>
      </c>
      <c r="D337" s="207"/>
      <c r="E337" s="198"/>
      <c r="F337" s="111" t="s">
        <v>461</v>
      </c>
      <c r="G337" s="115">
        <v>5</v>
      </c>
      <c r="H337" s="115">
        <v>0</v>
      </c>
      <c r="I337" s="115">
        <v>0</v>
      </c>
      <c r="J337" s="115">
        <v>150</v>
      </c>
      <c r="K337" s="115">
        <f t="shared" ref="K337:L343" si="34">K336</f>
        <v>0</v>
      </c>
      <c r="L337" s="115">
        <f t="shared" si="34"/>
        <v>0</v>
      </c>
      <c r="M337" s="115">
        <v>3</v>
      </c>
      <c r="N337" s="115">
        <f t="shared" ref="N337:R343" si="35">N336</f>
        <v>0</v>
      </c>
      <c r="O337" s="115">
        <f t="shared" si="35"/>
        <v>0</v>
      </c>
      <c r="P337" s="115">
        <f t="shared" si="35"/>
        <v>0</v>
      </c>
      <c r="Q337" s="115">
        <f t="shared" si="35"/>
        <v>0</v>
      </c>
      <c r="R337" s="115">
        <f t="shared" si="35"/>
        <v>0</v>
      </c>
      <c r="S337" s="115">
        <v>3</v>
      </c>
      <c r="T337" s="126">
        <f>SUM(H337:S337)</f>
        <v>156</v>
      </c>
    </row>
    <row r="338" spans="2:20">
      <c r="B338" s="216"/>
      <c r="C338" s="202">
        <v>20</v>
      </c>
      <c r="D338" s="207"/>
      <c r="E338" s="198"/>
      <c r="F338" s="111" t="s">
        <v>447</v>
      </c>
      <c r="G338" s="115">
        <v>1</v>
      </c>
      <c r="H338" s="115">
        <v>0</v>
      </c>
      <c r="I338" s="115">
        <v>0</v>
      </c>
      <c r="J338" s="115">
        <v>150</v>
      </c>
      <c r="K338" s="115">
        <v>0</v>
      </c>
      <c r="L338" s="115">
        <v>0</v>
      </c>
      <c r="M338" s="115">
        <v>3</v>
      </c>
      <c r="N338" s="115">
        <v>0</v>
      </c>
      <c r="O338" s="115">
        <v>0</v>
      </c>
      <c r="P338" s="115">
        <v>0</v>
      </c>
      <c r="Q338" s="115">
        <v>0</v>
      </c>
      <c r="R338" s="115">
        <v>0</v>
      </c>
      <c r="S338" s="115">
        <v>3</v>
      </c>
      <c r="T338" s="126">
        <f t="shared" ref="T338:T339" si="36">SUM(H338:S338)</f>
        <v>156</v>
      </c>
    </row>
    <row r="339" spans="2:20">
      <c r="B339" s="216"/>
      <c r="C339" s="202">
        <v>20</v>
      </c>
      <c r="D339" s="207"/>
      <c r="E339" s="198"/>
      <c r="F339" s="111" t="s">
        <v>455</v>
      </c>
      <c r="G339" s="115">
        <v>10</v>
      </c>
      <c r="H339" s="115">
        <v>0</v>
      </c>
      <c r="I339" s="115">
        <v>0</v>
      </c>
      <c r="J339" s="115">
        <v>150</v>
      </c>
      <c r="K339" s="115">
        <v>0</v>
      </c>
      <c r="L339" s="115">
        <v>0</v>
      </c>
      <c r="M339" s="115">
        <v>3</v>
      </c>
      <c r="N339" s="115">
        <v>0</v>
      </c>
      <c r="O339" s="115">
        <v>0</v>
      </c>
      <c r="P339" s="115">
        <v>0</v>
      </c>
      <c r="Q339" s="115">
        <v>0</v>
      </c>
      <c r="R339" s="115">
        <v>0</v>
      </c>
      <c r="S339" s="115">
        <v>3</v>
      </c>
      <c r="T339" s="126">
        <f t="shared" si="36"/>
        <v>156</v>
      </c>
    </row>
    <row r="340" spans="2:20">
      <c r="B340" s="216"/>
      <c r="C340" s="202">
        <v>20</v>
      </c>
      <c r="D340" s="207"/>
      <c r="E340" s="198"/>
      <c r="F340" s="111" t="s">
        <v>388</v>
      </c>
      <c r="G340" s="115">
        <v>10</v>
      </c>
      <c r="H340" s="115">
        <v>0</v>
      </c>
      <c r="I340" s="115">
        <v>0</v>
      </c>
      <c r="J340" s="115">
        <v>10</v>
      </c>
      <c r="K340" s="115">
        <f>K337</f>
        <v>0</v>
      </c>
      <c r="L340" s="115">
        <f>L337</f>
        <v>0</v>
      </c>
      <c r="M340" s="115">
        <v>0</v>
      </c>
      <c r="N340" s="115">
        <f>N337</f>
        <v>0</v>
      </c>
      <c r="O340" s="115">
        <f>O337</f>
        <v>0</v>
      </c>
      <c r="P340" s="115">
        <f>P337</f>
        <v>0</v>
      </c>
      <c r="Q340" s="115">
        <f>Q337</f>
        <v>0</v>
      </c>
      <c r="R340" s="115">
        <f>R337</f>
        <v>0</v>
      </c>
      <c r="S340" s="115">
        <v>0</v>
      </c>
      <c r="T340" s="126">
        <f>SUM(H340:S340)</f>
        <v>10</v>
      </c>
    </row>
    <row r="341" spans="2:20">
      <c r="B341" s="216"/>
      <c r="C341" s="202">
        <v>20</v>
      </c>
      <c r="D341" s="207"/>
      <c r="E341" s="198"/>
      <c r="F341" s="111" t="s">
        <v>451</v>
      </c>
      <c r="G341" s="115">
        <v>3</v>
      </c>
      <c r="H341" s="115">
        <v>0</v>
      </c>
      <c r="I341" s="115">
        <v>3</v>
      </c>
      <c r="J341" s="115">
        <v>30</v>
      </c>
      <c r="K341" s="115">
        <f t="shared" si="34"/>
        <v>0</v>
      </c>
      <c r="L341" s="115">
        <f t="shared" si="34"/>
        <v>0</v>
      </c>
      <c r="M341" s="115">
        <v>3</v>
      </c>
      <c r="N341" s="115">
        <f t="shared" si="35"/>
        <v>0</v>
      </c>
      <c r="O341" s="115">
        <f t="shared" si="35"/>
        <v>0</v>
      </c>
      <c r="P341" s="115">
        <f t="shared" si="35"/>
        <v>0</v>
      </c>
      <c r="Q341" s="115">
        <f t="shared" si="35"/>
        <v>0</v>
      </c>
      <c r="R341" s="115">
        <f t="shared" si="35"/>
        <v>0</v>
      </c>
      <c r="S341" s="115">
        <v>3</v>
      </c>
      <c r="T341" s="126">
        <f t="shared" si="27"/>
        <v>39</v>
      </c>
    </row>
    <row r="342" spans="2:20">
      <c r="B342" s="216"/>
      <c r="C342" s="202">
        <v>20</v>
      </c>
      <c r="D342" s="207"/>
      <c r="E342" s="198"/>
      <c r="F342" s="111" t="s">
        <v>782</v>
      </c>
      <c r="G342" s="115">
        <v>1.5</v>
      </c>
      <c r="H342" s="115">
        <v>0</v>
      </c>
      <c r="I342" s="115">
        <v>3</v>
      </c>
      <c r="J342" s="115">
        <v>150</v>
      </c>
      <c r="K342" s="115">
        <f t="shared" si="34"/>
        <v>0</v>
      </c>
      <c r="L342" s="115">
        <f t="shared" si="34"/>
        <v>0</v>
      </c>
      <c r="M342" s="115">
        <v>3</v>
      </c>
      <c r="N342" s="115">
        <f t="shared" si="35"/>
        <v>0</v>
      </c>
      <c r="O342" s="115">
        <f t="shared" si="35"/>
        <v>0</v>
      </c>
      <c r="P342" s="115">
        <f t="shared" si="35"/>
        <v>0</v>
      </c>
      <c r="Q342" s="115">
        <f t="shared" si="35"/>
        <v>0</v>
      </c>
      <c r="R342" s="115">
        <f t="shared" si="35"/>
        <v>0</v>
      </c>
      <c r="S342" s="115">
        <v>3</v>
      </c>
      <c r="T342" s="126">
        <f t="shared" si="27"/>
        <v>159</v>
      </c>
    </row>
    <row r="343" spans="2:20">
      <c r="B343" s="216"/>
      <c r="C343" s="202">
        <v>20</v>
      </c>
      <c r="D343" s="207"/>
      <c r="E343" s="198"/>
      <c r="F343" s="113" t="s">
        <v>397</v>
      </c>
      <c r="G343" s="114">
        <v>1</v>
      </c>
      <c r="H343" s="114">
        <v>0</v>
      </c>
      <c r="I343" s="114">
        <v>3</v>
      </c>
      <c r="J343" s="114">
        <v>150</v>
      </c>
      <c r="K343" s="114">
        <f t="shared" si="34"/>
        <v>0</v>
      </c>
      <c r="L343" s="114">
        <f t="shared" si="34"/>
        <v>0</v>
      </c>
      <c r="M343" s="114">
        <v>3</v>
      </c>
      <c r="N343" s="114">
        <f t="shared" si="35"/>
        <v>0</v>
      </c>
      <c r="O343" s="114">
        <f t="shared" si="35"/>
        <v>0</v>
      </c>
      <c r="P343" s="114">
        <f t="shared" si="35"/>
        <v>0</v>
      </c>
      <c r="Q343" s="114">
        <f t="shared" si="35"/>
        <v>0</v>
      </c>
      <c r="R343" s="114">
        <f t="shared" si="35"/>
        <v>0</v>
      </c>
      <c r="S343" s="114">
        <v>0</v>
      </c>
      <c r="T343" s="128">
        <f t="shared" si="27"/>
        <v>156</v>
      </c>
    </row>
    <row r="344" spans="2:20">
      <c r="B344" s="216"/>
      <c r="C344" s="202">
        <v>20</v>
      </c>
      <c r="D344" s="207"/>
      <c r="E344" s="198" t="s">
        <v>462</v>
      </c>
      <c r="F344" s="116" t="s">
        <v>463</v>
      </c>
      <c r="G344" s="50">
        <v>5</v>
      </c>
      <c r="H344" s="50">
        <v>1</v>
      </c>
      <c r="I344" s="50">
        <v>1</v>
      </c>
      <c r="J344" s="50">
        <v>1</v>
      </c>
      <c r="K344" s="50">
        <v>1</v>
      </c>
      <c r="L344" s="50">
        <v>1</v>
      </c>
      <c r="M344" s="50">
        <v>1</v>
      </c>
      <c r="N344" s="50">
        <v>1</v>
      </c>
      <c r="O344" s="50">
        <v>1</v>
      </c>
      <c r="P344" s="50">
        <v>1</v>
      </c>
      <c r="Q344" s="50">
        <v>1</v>
      </c>
      <c r="R344" s="50">
        <v>1</v>
      </c>
      <c r="S344" s="50">
        <v>1</v>
      </c>
      <c r="T344" s="56">
        <f t="shared" si="27"/>
        <v>12</v>
      </c>
    </row>
    <row r="345" spans="2:20">
      <c r="B345" s="216"/>
      <c r="C345" s="202">
        <v>20</v>
      </c>
      <c r="D345" s="207"/>
      <c r="E345" s="198"/>
      <c r="F345" s="111" t="s">
        <v>464</v>
      </c>
      <c r="G345" s="62">
        <v>5</v>
      </c>
      <c r="H345" s="62">
        <v>3</v>
      </c>
      <c r="I345" s="62">
        <v>0</v>
      </c>
      <c r="J345" s="62">
        <v>100</v>
      </c>
      <c r="K345" s="62">
        <v>0</v>
      </c>
      <c r="L345" s="62">
        <v>0</v>
      </c>
      <c r="M345" s="62">
        <v>0</v>
      </c>
      <c r="N345" s="62">
        <v>0</v>
      </c>
      <c r="O345" s="62">
        <v>0</v>
      </c>
      <c r="P345" s="62">
        <v>0</v>
      </c>
      <c r="Q345" s="62">
        <v>0</v>
      </c>
      <c r="R345" s="62">
        <v>0</v>
      </c>
      <c r="S345" s="62">
        <v>3</v>
      </c>
      <c r="T345" s="53">
        <f t="shared" si="27"/>
        <v>106</v>
      </c>
    </row>
    <row r="346" spans="2:20">
      <c r="B346" s="216"/>
      <c r="C346" s="202">
        <v>20</v>
      </c>
      <c r="D346" s="207"/>
      <c r="E346" s="198"/>
      <c r="F346" s="111" t="s">
        <v>447</v>
      </c>
      <c r="G346" s="62">
        <v>1</v>
      </c>
      <c r="H346" s="62">
        <v>3</v>
      </c>
      <c r="I346" s="62">
        <v>0</v>
      </c>
      <c r="J346" s="62">
        <v>100</v>
      </c>
      <c r="K346" s="62">
        <v>0</v>
      </c>
      <c r="L346" s="62">
        <v>0</v>
      </c>
      <c r="M346" s="62">
        <v>0</v>
      </c>
      <c r="N346" s="62">
        <v>0</v>
      </c>
      <c r="O346" s="62">
        <v>0</v>
      </c>
      <c r="P346" s="62">
        <v>0</v>
      </c>
      <c r="Q346" s="62">
        <v>0</v>
      </c>
      <c r="R346" s="62">
        <v>0</v>
      </c>
      <c r="S346" s="62">
        <v>3</v>
      </c>
      <c r="T346" s="53">
        <f t="shared" si="27"/>
        <v>106</v>
      </c>
    </row>
    <row r="347" spans="2:20">
      <c r="B347" s="216"/>
      <c r="C347" s="202">
        <v>20</v>
      </c>
      <c r="D347" s="207"/>
      <c r="E347" s="198"/>
      <c r="F347" s="111" t="s">
        <v>455</v>
      </c>
      <c r="G347" s="62">
        <v>10</v>
      </c>
      <c r="H347" s="62">
        <v>3</v>
      </c>
      <c r="I347" s="62">
        <v>0</v>
      </c>
      <c r="J347" s="62">
        <v>100</v>
      </c>
      <c r="K347" s="62">
        <v>0</v>
      </c>
      <c r="L347" s="62">
        <v>0</v>
      </c>
      <c r="M347" s="62">
        <v>0</v>
      </c>
      <c r="N347" s="62">
        <v>0</v>
      </c>
      <c r="O347" s="62">
        <v>0</v>
      </c>
      <c r="P347" s="62">
        <v>0</v>
      </c>
      <c r="Q347" s="62">
        <v>0</v>
      </c>
      <c r="R347" s="62">
        <v>0</v>
      </c>
      <c r="S347" s="62">
        <v>3</v>
      </c>
      <c r="T347" s="53">
        <f t="shared" si="27"/>
        <v>106</v>
      </c>
    </row>
    <row r="348" spans="2:20">
      <c r="B348" s="216"/>
      <c r="C348" s="202">
        <v>20</v>
      </c>
      <c r="D348" s="207"/>
      <c r="E348" s="198"/>
      <c r="F348" s="111" t="s">
        <v>448</v>
      </c>
      <c r="G348" s="62">
        <v>10</v>
      </c>
      <c r="H348" s="62">
        <v>1</v>
      </c>
      <c r="I348" s="62">
        <v>0</v>
      </c>
      <c r="J348" s="62">
        <v>10</v>
      </c>
      <c r="K348" s="62">
        <v>20</v>
      </c>
      <c r="L348" s="62">
        <v>0</v>
      </c>
      <c r="M348" s="62">
        <v>0</v>
      </c>
      <c r="N348" s="62">
        <v>0</v>
      </c>
      <c r="O348" s="62">
        <v>0</v>
      </c>
      <c r="P348" s="62">
        <v>0</v>
      </c>
      <c r="Q348" s="62">
        <v>0</v>
      </c>
      <c r="R348" s="62">
        <v>0</v>
      </c>
      <c r="S348" s="62">
        <v>2</v>
      </c>
      <c r="T348" s="63">
        <f t="shared" si="27"/>
        <v>33</v>
      </c>
    </row>
    <row r="349" spans="2:20">
      <c r="B349" s="216"/>
      <c r="C349" s="202">
        <v>20</v>
      </c>
      <c r="D349" s="207"/>
      <c r="E349" s="198"/>
      <c r="F349" s="111" t="s">
        <v>451</v>
      </c>
      <c r="G349" s="62">
        <v>3</v>
      </c>
      <c r="H349" s="62">
        <v>3</v>
      </c>
      <c r="I349" s="62">
        <v>0</v>
      </c>
      <c r="J349" s="62">
        <v>0</v>
      </c>
      <c r="K349" s="62">
        <v>80</v>
      </c>
      <c r="L349" s="62">
        <v>20</v>
      </c>
      <c r="M349" s="62">
        <v>0</v>
      </c>
      <c r="N349" s="62">
        <v>0</v>
      </c>
      <c r="O349" s="62">
        <v>0</v>
      </c>
      <c r="P349" s="62">
        <v>0</v>
      </c>
      <c r="Q349" s="62">
        <v>0</v>
      </c>
      <c r="R349" s="62">
        <v>0</v>
      </c>
      <c r="S349" s="62">
        <v>3</v>
      </c>
      <c r="T349" s="63">
        <f t="shared" si="27"/>
        <v>106</v>
      </c>
    </row>
    <row r="350" spans="2:20">
      <c r="B350" s="216"/>
      <c r="C350" s="202">
        <v>20</v>
      </c>
      <c r="D350" s="207"/>
      <c r="E350" s="198"/>
      <c r="F350" s="111" t="s">
        <v>782</v>
      </c>
      <c r="G350" s="62">
        <v>1.5</v>
      </c>
      <c r="H350" s="62">
        <v>3</v>
      </c>
      <c r="I350" s="62">
        <v>0</v>
      </c>
      <c r="J350" s="62">
        <v>0</v>
      </c>
      <c r="K350" s="62">
        <v>80</v>
      </c>
      <c r="L350" s="62">
        <v>20</v>
      </c>
      <c r="M350" s="62">
        <v>0</v>
      </c>
      <c r="N350" s="62">
        <v>0</v>
      </c>
      <c r="O350" s="62">
        <v>0</v>
      </c>
      <c r="P350" s="62">
        <v>0</v>
      </c>
      <c r="Q350" s="62">
        <v>0</v>
      </c>
      <c r="R350" s="62">
        <v>0</v>
      </c>
      <c r="S350" s="62">
        <v>3</v>
      </c>
      <c r="T350" s="63">
        <f t="shared" si="27"/>
        <v>106</v>
      </c>
    </row>
    <row r="351" spans="2:20">
      <c r="B351" s="216"/>
      <c r="C351" s="202">
        <v>20</v>
      </c>
      <c r="D351" s="207"/>
      <c r="E351" s="198"/>
      <c r="F351" s="113" t="s">
        <v>397</v>
      </c>
      <c r="G351" s="62">
        <v>1</v>
      </c>
      <c r="H351" s="62">
        <v>3</v>
      </c>
      <c r="I351" s="62">
        <v>0</v>
      </c>
      <c r="J351" s="62">
        <v>0</v>
      </c>
      <c r="K351" s="62">
        <v>80</v>
      </c>
      <c r="L351" s="62">
        <v>20</v>
      </c>
      <c r="M351" s="62">
        <v>0</v>
      </c>
      <c r="N351" s="62">
        <v>0</v>
      </c>
      <c r="O351" s="62">
        <v>0</v>
      </c>
      <c r="P351" s="62">
        <v>0</v>
      </c>
      <c r="Q351" s="62">
        <v>0</v>
      </c>
      <c r="R351" s="62">
        <v>0</v>
      </c>
      <c r="S351" s="62">
        <v>3</v>
      </c>
      <c r="T351" s="63">
        <f t="shared" si="27"/>
        <v>106</v>
      </c>
    </row>
    <row r="352" spans="2:20">
      <c r="B352" s="216"/>
      <c r="C352" s="202">
        <v>20</v>
      </c>
      <c r="D352" s="207"/>
      <c r="E352" s="198" t="s">
        <v>465</v>
      </c>
      <c r="F352" s="116" t="s">
        <v>466</v>
      </c>
      <c r="G352" s="129">
        <v>15</v>
      </c>
      <c r="H352" s="129">
        <v>15</v>
      </c>
      <c r="I352" s="129">
        <v>15</v>
      </c>
      <c r="J352" s="129">
        <v>15</v>
      </c>
      <c r="K352" s="129">
        <v>15</v>
      </c>
      <c r="L352" s="129">
        <v>15</v>
      </c>
      <c r="M352" s="129">
        <v>15</v>
      </c>
      <c r="N352" s="129">
        <v>15</v>
      </c>
      <c r="O352" s="129">
        <v>15</v>
      </c>
      <c r="P352" s="129">
        <v>15</v>
      </c>
      <c r="Q352" s="129">
        <v>15</v>
      </c>
      <c r="R352" s="129">
        <v>15</v>
      </c>
      <c r="S352" s="129">
        <v>15</v>
      </c>
      <c r="T352" s="124">
        <f t="shared" si="27"/>
        <v>180</v>
      </c>
    </row>
    <row r="353" spans="2:20">
      <c r="B353" s="216"/>
      <c r="C353" s="202">
        <v>20</v>
      </c>
      <c r="D353" s="207"/>
      <c r="E353" s="198"/>
      <c r="F353" s="111" t="s">
        <v>467</v>
      </c>
      <c r="G353" s="115">
        <v>30</v>
      </c>
      <c r="H353" s="115">
        <v>10</v>
      </c>
      <c r="I353" s="115">
        <v>10</v>
      </c>
      <c r="J353" s="115">
        <v>10</v>
      </c>
      <c r="K353" s="115">
        <v>10</v>
      </c>
      <c r="L353" s="115">
        <v>10</v>
      </c>
      <c r="M353" s="115">
        <v>10</v>
      </c>
      <c r="N353" s="115">
        <v>10</v>
      </c>
      <c r="O353" s="115">
        <v>10</v>
      </c>
      <c r="P353" s="115">
        <v>10</v>
      </c>
      <c r="Q353" s="115">
        <v>10</v>
      </c>
      <c r="R353" s="115">
        <v>10</v>
      </c>
      <c r="S353" s="115">
        <v>10</v>
      </c>
      <c r="T353" s="126">
        <f>SUM(H353:S353)</f>
        <v>120</v>
      </c>
    </row>
    <row r="354" spans="2:20">
      <c r="B354" s="216"/>
      <c r="C354" s="202">
        <v>20</v>
      </c>
      <c r="D354" s="207"/>
      <c r="E354" s="198"/>
      <c r="F354" s="111" t="s">
        <v>468</v>
      </c>
      <c r="G354" s="115">
        <v>30</v>
      </c>
      <c r="H354" s="115">
        <v>25</v>
      </c>
      <c r="I354" s="115">
        <v>25</v>
      </c>
      <c r="J354" s="115">
        <v>25</v>
      </c>
      <c r="K354" s="115">
        <v>25</v>
      </c>
      <c r="L354" s="115">
        <v>25</v>
      </c>
      <c r="M354" s="115">
        <v>25</v>
      </c>
      <c r="N354" s="115">
        <v>25</v>
      </c>
      <c r="O354" s="115">
        <v>25</v>
      </c>
      <c r="P354" s="115">
        <v>25</v>
      </c>
      <c r="Q354" s="115">
        <v>25</v>
      </c>
      <c r="R354" s="115">
        <v>25</v>
      </c>
      <c r="S354" s="115">
        <v>25</v>
      </c>
      <c r="T354" s="126">
        <f>SUM(H354:S354)</f>
        <v>300</v>
      </c>
    </row>
    <row r="355" spans="2:20">
      <c r="B355" s="216"/>
      <c r="C355" s="202">
        <v>20</v>
      </c>
      <c r="D355" s="207"/>
      <c r="E355" s="198"/>
      <c r="F355" s="111" t="s">
        <v>469</v>
      </c>
      <c r="G355" s="115">
        <v>10</v>
      </c>
      <c r="H355" s="115">
        <v>5</v>
      </c>
      <c r="I355" s="115">
        <v>5</v>
      </c>
      <c r="J355" s="115">
        <v>5</v>
      </c>
      <c r="K355" s="115">
        <v>5</v>
      </c>
      <c r="L355" s="115">
        <v>5</v>
      </c>
      <c r="M355" s="115">
        <v>5</v>
      </c>
      <c r="N355" s="115">
        <v>5</v>
      </c>
      <c r="O355" s="115">
        <v>5</v>
      </c>
      <c r="P355" s="115">
        <v>5</v>
      </c>
      <c r="Q355" s="115">
        <v>5</v>
      </c>
      <c r="R355" s="115">
        <v>5</v>
      </c>
      <c r="S355" s="115">
        <v>5</v>
      </c>
      <c r="T355" s="126">
        <f>SUM(H355:S355)</f>
        <v>60</v>
      </c>
    </row>
    <row r="356" spans="2:20">
      <c r="B356" s="216"/>
      <c r="C356" s="202">
        <v>20</v>
      </c>
      <c r="D356" s="207"/>
      <c r="E356" s="198"/>
      <c r="F356" s="111" t="s">
        <v>470</v>
      </c>
      <c r="G356" s="115">
        <v>5</v>
      </c>
      <c r="H356" s="115">
        <v>25</v>
      </c>
      <c r="I356" s="115">
        <v>25</v>
      </c>
      <c r="J356" s="115">
        <v>25</v>
      </c>
      <c r="K356" s="115">
        <v>25</v>
      </c>
      <c r="L356" s="115">
        <v>30</v>
      </c>
      <c r="M356" s="115">
        <v>30</v>
      </c>
      <c r="N356" s="115">
        <v>35</v>
      </c>
      <c r="O356" s="115">
        <v>35</v>
      </c>
      <c r="P356" s="115">
        <v>30</v>
      </c>
      <c r="Q356" s="115">
        <v>30</v>
      </c>
      <c r="R356" s="115">
        <v>35</v>
      </c>
      <c r="S356" s="115">
        <v>35</v>
      </c>
      <c r="T356" s="126">
        <f t="shared" si="27"/>
        <v>360</v>
      </c>
    </row>
    <row r="357" spans="2:20">
      <c r="B357" s="216"/>
      <c r="C357" s="202">
        <v>20</v>
      </c>
      <c r="D357" s="207"/>
      <c r="E357" s="198"/>
      <c r="F357" s="113" t="s">
        <v>471</v>
      </c>
      <c r="G357" s="127">
        <v>10</v>
      </c>
      <c r="H357" s="114">
        <v>0</v>
      </c>
      <c r="I357" s="114">
        <v>0</v>
      </c>
      <c r="J357" s="114">
        <v>0</v>
      </c>
      <c r="K357" s="114">
        <v>0</v>
      </c>
      <c r="L357" s="114">
        <v>0</v>
      </c>
      <c r="M357" s="114">
        <v>0</v>
      </c>
      <c r="N357" s="114">
        <v>0</v>
      </c>
      <c r="O357" s="114">
        <v>0</v>
      </c>
      <c r="P357" s="114">
        <v>0</v>
      </c>
      <c r="Q357" s="114">
        <v>0</v>
      </c>
      <c r="R357" s="114">
        <v>5</v>
      </c>
      <c r="S357" s="114">
        <v>0</v>
      </c>
      <c r="T357" s="128">
        <f t="shared" si="27"/>
        <v>5</v>
      </c>
    </row>
    <row r="358" spans="2:20">
      <c r="B358" s="216"/>
      <c r="C358" s="202">
        <v>20</v>
      </c>
      <c r="D358" s="207"/>
      <c r="E358" s="198" t="s">
        <v>472</v>
      </c>
      <c r="F358" s="116" t="s">
        <v>473</v>
      </c>
      <c r="G358" s="123">
        <v>20</v>
      </c>
      <c r="H358" s="129">
        <v>5</v>
      </c>
      <c r="I358" s="129">
        <v>5</v>
      </c>
      <c r="J358" s="129">
        <v>5</v>
      </c>
      <c r="K358" s="129">
        <v>5</v>
      </c>
      <c r="L358" s="129">
        <v>5</v>
      </c>
      <c r="M358" s="129">
        <v>5</v>
      </c>
      <c r="N358" s="129">
        <v>5</v>
      </c>
      <c r="O358" s="129">
        <v>5</v>
      </c>
      <c r="P358" s="129">
        <v>5</v>
      </c>
      <c r="Q358" s="129">
        <v>5</v>
      </c>
      <c r="R358" s="129">
        <v>5</v>
      </c>
      <c r="S358" s="129">
        <v>5</v>
      </c>
      <c r="T358" s="129">
        <f t="shared" si="27"/>
        <v>60</v>
      </c>
    </row>
    <row r="359" spans="2:20">
      <c r="B359" s="216"/>
      <c r="C359" s="202">
        <v>20</v>
      </c>
      <c r="D359" s="207"/>
      <c r="E359" s="198"/>
      <c r="F359" s="111" t="s">
        <v>467</v>
      </c>
      <c r="G359" s="125">
        <v>30</v>
      </c>
      <c r="H359" s="115">
        <v>3</v>
      </c>
      <c r="I359" s="115">
        <v>3</v>
      </c>
      <c r="J359" s="115">
        <v>3</v>
      </c>
      <c r="K359" s="115">
        <v>3</v>
      </c>
      <c r="L359" s="115">
        <v>3</v>
      </c>
      <c r="M359" s="115">
        <v>3</v>
      </c>
      <c r="N359" s="115">
        <v>3</v>
      </c>
      <c r="O359" s="115">
        <v>3</v>
      </c>
      <c r="P359" s="115">
        <v>3</v>
      </c>
      <c r="Q359" s="115">
        <v>3</v>
      </c>
      <c r="R359" s="115">
        <v>3</v>
      </c>
      <c r="S359" s="115">
        <v>3</v>
      </c>
      <c r="T359" s="115">
        <f t="shared" si="27"/>
        <v>36</v>
      </c>
    </row>
    <row r="360" spans="2:20">
      <c r="B360" s="216"/>
      <c r="C360" s="202">
        <v>20</v>
      </c>
      <c r="D360" s="207"/>
      <c r="E360" s="198"/>
      <c r="F360" s="111" t="s">
        <v>468</v>
      </c>
      <c r="G360" s="125">
        <v>30</v>
      </c>
      <c r="H360" s="115">
        <v>3</v>
      </c>
      <c r="I360" s="115">
        <v>3</v>
      </c>
      <c r="J360" s="115">
        <v>3</v>
      </c>
      <c r="K360" s="115">
        <v>3</v>
      </c>
      <c r="L360" s="115">
        <v>3</v>
      </c>
      <c r="M360" s="115">
        <v>3</v>
      </c>
      <c r="N360" s="115">
        <v>3</v>
      </c>
      <c r="O360" s="115">
        <v>3</v>
      </c>
      <c r="P360" s="115">
        <v>3</v>
      </c>
      <c r="Q360" s="115">
        <v>3</v>
      </c>
      <c r="R360" s="115">
        <v>3</v>
      </c>
      <c r="S360" s="115">
        <v>3</v>
      </c>
      <c r="T360" s="126">
        <f t="shared" si="27"/>
        <v>36</v>
      </c>
    </row>
    <row r="361" spans="2:20">
      <c r="B361" s="216"/>
      <c r="C361" s="202">
        <v>20</v>
      </c>
      <c r="D361" s="207"/>
      <c r="E361" s="198"/>
      <c r="F361" s="111" t="s">
        <v>448</v>
      </c>
      <c r="G361" s="115">
        <v>5</v>
      </c>
      <c r="H361" s="115">
        <v>3</v>
      </c>
      <c r="I361" s="115">
        <v>3</v>
      </c>
      <c r="J361" s="115">
        <v>3</v>
      </c>
      <c r="K361" s="115">
        <v>3</v>
      </c>
      <c r="L361" s="115">
        <v>3</v>
      </c>
      <c r="M361" s="115">
        <v>3</v>
      </c>
      <c r="N361" s="115">
        <v>3</v>
      </c>
      <c r="O361" s="115">
        <v>3</v>
      </c>
      <c r="P361" s="115">
        <v>3</v>
      </c>
      <c r="Q361" s="115">
        <v>3</v>
      </c>
      <c r="R361" s="115">
        <v>3</v>
      </c>
      <c r="S361" s="115">
        <v>3</v>
      </c>
      <c r="T361" s="126">
        <f t="shared" si="27"/>
        <v>36</v>
      </c>
    </row>
    <row r="362" spans="2:20">
      <c r="B362" s="216"/>
      <c r="C362" s="202">
        <v>20</v>
      </c>
      <c r="D362" s="207"/>
      <c r="E362" s="198"/>
      <c r="F362" s="113" t="s">
        <v>470</v>
      </c>
      <c r="G362" s="114">
        <v>5</v>
      </c>
      <c r="H362" s="114">
        <v>5</v>
      </c>
      <c r="I362" s="114">
        <v>5</v>
      </c>
      <c r="J362" s="114">
        <v>6</v>
      </c>
      <c r="K362" s="114">
        <v>7</v>
      </c>
      <c r="L362" s="114">
        <v>5</v>
      </c>
      <c r="M362" s="114">
        <v>5</v>
      </c>
      <c r="N362" s="114">
        <v>5</v>
      </c>
      <c r="O362" s="114">
        <v>5</v>
      </c>
      <c r="P362" s="114">
        <v>5</v>
      </c>
      <c r="Q362" s="114">
        <v>5</v>
      </c>
      <c r="R362" s="114">
        <v>5</v>
      </c>
      <c r="S362" s="114">
        <v>5</v>
      </c>
      <c r="T362" s="128">
        <f t="shared" si="27"/>
        <v>63</v>
      </c>
    </row>
    <row r="363" spans="2:20" ht="31.5">
      <c r="B363" s="216"/>
      <c r="C363" s="202">
        <v>20</v>
      </c>
      <c r="D363" s="207"/>
      <c r="E363" s="147" t="s">
        <v>474</v>
      </c>
      <c r="F363" s="138" t="s">
        <v>475</v>
      </c>
      <c r="G363" s="65">
        <v>5</v>
      </c>
      <c r="H363" s="65">
        <v>110</v>
      </c>
      <c r="I363" s="65">
        <v>90</v>
      </c>
      <c r="J363" s="65">
        <v>90</v>
      </c>
      <c r="K363" s="65">
        <v>90</v>
      </c>
      <c r="L363" s="65">
        <v>90</v>
      </c>
      <c r="M363" s="65">
        <v>90</v>
      </c>
      <c r="N363" s="65">
        <v>100</v>
      </c>
      <c r="O363" s="65">
        <v>100</v>
      </c>
      <c r="P363" s="65">
        <v>100</v>
      </c>
      <c r="Q363" s="65">
        <v>100</v>
      </c>
      <c r="R363" s="65">
        <v>120</v>
      </c>
      <c r="S363" s="65">
        <v>150</v>
      </c>
      <c r="T363" s="74">
        <f>SUM(H363:S363)</f>
        <v>1230</v>
      </c>
    </row>
    <row r="364" spans="2:20" ht="15.95" customHeight="1">
      <c r="B364" s="216"/>
      <c r="C364" s="202">
        <v>20</v>
      </c>
      <c r="D364" s="207"/>
      <c r="E364" s="198" t="s">
        <v>476</v>
      </c>
      <c r="F364" s="116" t="s">
        <v>477</v>
      </c>
      <c r="G364" s="62">
        <v>5</v>
      </c>
      <c r="H364" s="62">
        <v>3</v>
      </c>
      <c r="I364" s="62">
        <v>5</v>
      </c>
      <c r="J364" s="62">
        <v>5</v>
      </c>
      <c r="K364" s="62">
        <v>6</v>
      </c>
      <c r="L364" s="62">
        <v>6</v>
      </c>
      <c r="M364" s="62">
        <v>6</v>
      </c>
      <c r="N364" s="62">
        <v>6</v>
      </c>
      <c r="O364" s="62">
        <v>6</v>
      </c>
      <c r="P364" s="62">
        <v>6</v>
      </c>
      <c r="Q364" s="62">
        <v>6</v>
      </c>
      <c r="R364" s="62">
        <v>6</v>
      </c>
      <c r="S364" s="62">
        <v>6</v>
      </c>
      <c r="T364" s="63">
        <f t="shared" si="27"/>
        <v>67</v>
      </c>
    </row>
    <row r="365" spans="2:20" ht="15.95" customHeight="1">
      <c r="B365" s="216"/>
      <c r="C365" s="202">
        <v>20</v>
      </c>
      <c r="D365" s="207"/>
      <c r="E365" s="198"/>
      <c r="F365" s="111" t="s">
        <v>478</v>
      </c>
      <c r="G365" s="66">
        <v>5</v>
      </c>
      <c r="H365" s="62">
        <v>3</v>
      </c>
      <c r="I365" s="62">
        <v>5</v>
      </c>
      <c r="J365" s="62">
        <v>5</v>
      </c>
      <c r="K365" s="62">
        <v>6</v>
      </c>
      <c r="L365" s="62">
        <v>6</v>
      </c>
      <c r="M365" s="62">
        <v>6</v>
      </c>
      <c r="N365" s="62">
        <v>6</v>
      </c>
      <c r="O365" s="62">
        <v>6</v>
      </c>
      <c r="P365" s="62">
        <v>6</v>
      </c>
      <c r="Q365" s="62">
        <v>6</v>
      </c>
      <c r="R365" s="62">
        <v>6</v>
      </c>
      <c r="S365" s="62">
        <v>6</v>
      </c>
      <c r="T365" s="107">
        <f t="shared" si="27"/>
        <v>67</v>
      </c>
    </row>
    <row r="366" spans="2:20" ht="15.95" customHeight="1">
      <c r="B366" s="216"/>
      <c r="C366" s="202">
        <v>20</v>
      </c>
      <c r="D366" s="207"/>
      <c r="E366" s="198"/>
      <c r="F366" s="111" t="s">
        <v>479</v>
      </c>
      <c r="G366" s="52">
        <v>1</v>
      </c>
      <c r="H366" s="52">
        <v>3</v>
      </c>
      <c r="I366" s="52">
        <v>5</v>
      </c>
      <c r="J366" s="52">
        <v>5</v>
      </c>
      <c r="K366" s="52">
        <v>6</v>
      </c>
      <c r="L366" s="52">
        <v>6</v>
      </c>
      <c r="M366" s="52">
        <v>6</v>
      </c>
      <c r="N366" s="52">
        <v>6</v>
      </c>
      <c r="O366" s="52">
        <v>6</v>
      </c>
      <c r="P366" s="52">
        <v>6</v>
      </c>
      <c r="Q366" s="52">
        <v>6</v>
      </c>
      <c r="R366" s="52">
        <v>6</v>
      </c>
      <c r="S366" s="52">
        <v>6</v>
      </c>
      <c r="T366" s="53">
        <f t="shared" si="27"/>
        <v>67</v>
      </c>
    </row>
    <row r="367" spans="2:20" ht="15.95" customHeight="1">
      <c r="B367" s="216"/>
      <c r="C367" s="202">
        <v>20</v>
      </c>
      <c r="D367" s="207"/>
      <c r="E367" s="198"/>
      <c r="F367" s="113" t="s">
        <v>480</v>
      </c>
      <c r="G367" s="65">
        <v>3</v>
      </c>
      <c r="H367" s="65">
        <v>2</v>
      </c>
      <c r="I367" s="65">
        <v>2</v>
      </c>
      <c r="J367" s="65">
        <v>2</v>
      </c>
      <c r="K367" s="65">
        <v>2</v>
      </c>
      <c r="L367" s="65">
        <v>2</v>
      </c>
      <c r="M367" s="65">
        <v>2</v>
      </c>
      <c r="N367" s="65">
        <v>2</v>
      </c>
      <c r="O367" s="65">
        <v>2</v>
      </c>
      <c r="P367" s="65">
        <v>2</v>
      </c>
      <c r="Q367" s="65">
        <v>2</v>
      </c>
      <c r="R367" s="65">
        <v>2</v>
      </c>
      <c r="S367" s="65">
        <v>2</v>
      </c>
      <c r="T367" s="74">
        <f>SUM(H367:S367)</f>
        <v>24</v>
      </c>
    </row>
    <row r="368" spans="2:20" ht="21.95" customHeight="1">
      <c r="B368" s="216"/>
      <c r="C368" s="202">
        <v>20</v>
      </c>
      <c r="D368" s="207"/>
      <c r="E368" s="198" t="s">
        <v>481</v>
      </c>
      <c r="F368" s="121" t="s">
        <v>482</v>
      </c>
      <c r="G368" s="62">
        <v>5</v>
      </c>
      <c r="H368" s="62">
        <v>0</v>
      </c>
      <c r="I368" s="62">
        <v>2</v>
      </c>
      <c r="J368" s="62">
        <v>5</v>
      </c>
      <c r="K368" s="62">
        <v>3</v>
      </c>
      <c r="L368" s="62">
        <v>4</v>
      </c>
      <c r="M368" s="62">
        <v>4</v>
      </c>
      <c r="N368" s="62">
        <v>4</v>
      </c>
      <c r="O368" s="62">
        <v>4</v>
      </c>
      <c r="P368" s="62">
        <v>4</v>
      </c>
      <c r="Q368" s="62">
        <v>4</v>
      </c>
      <c r="R368" s="62">
        <v>4</v>
      </c>
      <c r="S368" s="62">
        <v>4</v>
      </c>
      <c r="T368" s="63">
        <f t="shared" si="27"/>
        <v>42</v>
      </c>
    </row>
    <row r="369" spans="2:20">
      <c r="B369" s="216"/>
      <c r="C369" s="202">
        <v>20</v>
      </c>
      <c r="D369" s="207"/>
      <c r="E369" s="198"/>
      <c r="F369" s="111" t="s">
        <v>478</v>
      </c>
      <c r="G369" s="66">
        <v>5</v>
      </c>
      <c r="H369" s="62">
        <v>0</v>
      </c>
      <c r="I369" s="62">
        <v>2</v>
      </c>
      <c r="J369" s="62">
        <v>5</v>
      </c>
      <c r="K369" s="62">
        <v>3</v>
      </c>
      <c r="L369" s="62">
        <v>4</v>
      </c>
      <c r="M369" s="62">
        <v>4</v>
      </c>
      <c r="N369" s="62">
        <v>4</v>
      </c>
      <c r="O369" s="62">
        <v>4</v>
      </c>
      <c r="P369" s="62">
        <v>4</v>
      </c>
      <c r="Q369" s="62">
        <v>4</v>
      </c>
      <c r="R369" s="62">
        <v>4</v>
      </c>
      <c r="S369" s="62">
        <v>4</v>
      </c>
      <c r="T369" s="107">
        <f t="shared" si="27"/>
        <v>42</v>
      </c>
    </row>
    <row r="370" spans="2:20">
      <c r="B370" s="216"/>
      <c r="C370" s="202">
        <v>20</v>
      </c>
      <c r="D370" s="207"/>
      <c r="E370" s="198"/>
      <c r="F370" s="111" t="s">
        <v>479</v>
      </c>
      <c r="G370" s="72">
        <v>1</v>
      </c>
      <c r="H370" s="52">
        <v>0</v>
      </c>
      <c r="I370" s="52">
        <v>2</v>
      </c>
      <c r="J370" s="52">
        <v>5</v>
      </c>
      <c r="K370" s="52">
        <v>3</v>
      </c>
      <c r="L370" s="52">
        <v>4</v>
      </c>
      <c r="M370" s="52">
        <v>4</v>
      </c>
      <c r="N370" s="52">
        <v>4</v>
      </c>
      <c r="O370" s="52">
        <v>4</v>
      </c>
      <c r="P370" s="52">
        <v>4</v>
      </c>
      <c r="Q370" s="52">
        <v>4</v>
      </c>
      <c r="R370" s="52">
        <v>4</v>
      </c>
      <c r="S370" s="52">
        <v>4</v>
      </c>
      <c r="T370" s="53">
        <f t="shared" si="27"/>
        <v>42</v>
      </c>
    </row>
    <row r="371" spans="2:20">
      <c r="B371" s="216"/>
      <c r="C371" s="202">
        <v>20</v>
      </c>
      <c r="D371" s="207"/>
      <c r="E371" s="198"/>
      <c r="F371" s="113" t="s">
        <v>483</v>
      </c>
      <c r="G371" s="65">
        <v>3</v>
      </c>
      <c r="H371" s="65">
        <v>2</v>
      </c>
      <c r="I371" s="65">
        <v>2</v>
      </c>
      <c r="J371" s="65">
        <v>0</v>
      </c>
      <c r="K371" s="65">
        <v>2</v>
      </c>
      <c r="L371" s="65">
        <v>2</v>
      </c>
      <c r="M371" s="65">
        <v>2</v>
      </c>
      <c r="N371" s="65">
        <v>2</v>
      </c>
      <c r="O371" s="65">
        <v>2</v>
      </c>
      <c r="P371" s="65">
        <v>2</v>
      </c>
      <c r="Q371" s="65">
        <v>2</v>
      </c>
      <c r="R371" s="65">
        <v>2</v>
      </c>
      <c r="S371" s="65">
        <v>2</v>
      </c>
      <c r="T371" s="74">
        <f>SUM(H371:S371)</f>
        <v>22</v>
      </c>
    </row>
    <row r="372" spans="2:20" ht="21.95" customHeight="1">
      <c r="B372" s="216"/>
      <c r="C372" s="202">
        <v>20</v>
      </c>
      <c r="D372" s="207"/>
      <c r="E372" s="198" t="s">
        <v>484</v>
      </c>
      <c r="F372" s="116" t="s">
        <v>485</v>
      </c>
      <c r="G372" s="129">
        <v>60</v>
      </c>
      <c r="H372" s="129">
        <v>0</v>
      </c>
      <c r="I372" s="129">
        <v>0</v>
      </c>
      <c r="J372" s="129">
        <v>0</v>
      </c>
      <c r="K372" s="129">
        <v>0</v>
      </c>
      <c r="L372" s="129">
        <v>0</v>
      </c>
      <c r="M372" s="129">
        <v>0</v>
      </c>
      <c r="N372" s="129">
        <v>0</v>
      </c>
      <c r="O372" s="129">
        <v>0</v>
      </c>
      <c r="P372" s="129">
        <v>1</v>
      </c>
      <c r="Q372" s="129">
        <v>0</v>
      </c>
      <c r="R372" s="129">
        <v>0</v>
      </c>
      <c r="S372" s="129">
        <v>0</v>
      </c>
      <c r="T372" s="124">
        <f>SUM(H372:S372)</f>
        <v>1</v>
      </c>
    </row>
    <row r="373" spans="2:20">
      <c r="B373" s="216"/>
      <c r="C373" s="202">
        <v>20</v>
      </c>
      <c r="D373" s="207"/>
      <c r="E373" s="198"/>
      <c r="F373" s="111" t="s">
        <v>486</v>
      </c>
      <c r="G373" s="115">
        <v>10</v>
      </c>
      <c r="H373" s="115">
        <v>0</v>
      </c>
      <c r="I373" s="115">
        <v>0</v>
      </c>
      <c r="J373" s="115">
        <v>0</v>
      </c>
      <c r="K373" s="115">
        <v>0</v>
      </c>
      <c r="L373" s="115">
        <v>0</v>
      </c>
      <c r="M373" s="115">
        <v>0</v>
      </c>
      <c r="N373" s="115">
        <v>0</v>
      </c>
      <c r="O373" s="115">
        <v>0</v>
      </c>
      <c r="P373" s="115">
        <v>40</v>
      </c>
      <c r="Q373" s="115">
        <v>0</v>
      </c>
      <c r="R373" s="115">
        <v>0</v>
      </c>
      <c r="S373" s="115">
        <v>0</v>
      </c>
      <c r="T373" s="126">
        <f>SUM(H373:S373)</f>
        <v>40</v>
      </c>
    </row>
    <row r="374" spans="2:20">
      <c r="B374" s="216"/>
      <c r="C374" s="202">
        <v>20</v>
      </c>
      <c r="D374" s="207"/>
      <c r="E374" s="198"/>
      <c r="F374" s="113" t="s">
        <v>487</v>
      </c>
      <c r="G374" s="114">
        <v>5</v>
      </c>
      <c r="H374" s="114">
        <v>0</v>
      </c>
      <c r="I374" s="114">
        <v>0</v>
      </c>
      <c r="J374" s="114">
        <v>0</v>
      </c>
      <c r="K374" s="114">
        <v>0</v>
      </c>
      <c r="L374" s="114">
        <v>0</v>
      </c>
      <c r="M374" s="114">
        <v>0</v>
      </c>
      <c r="N374" s="114">
        <v>0</v>
      </c>
      <c r="O374" s="114">
        <v>0</v>
      </c>
      <c r="P374" s="114">
        <v>40</v>
      </c>
      <c r="Q374" s="114">
        <v>0</v>
      </c>
      <c r="R374" s="114">
        <v>0</v>
      </c>
      <c r="S374" s="114">
        <v>0</v>
      </c>
      <c r="T374" s="128">
        <f>SUM(H374:S374)</f>
        <v>40</v>
      </c>
    </row>
    <row r="375" spans="2:20">
      <c r="B375" s="216"/>
      <c r="C375" s="202">
        <v>20</v>
      </c>
      <c r="D375" s="207"/>
      <c r="E375" s="198" t="s">
        <v>488</v>
      </c>
      <c r="F375" s="116" t="s">
        <v>489</v>
      </c>
      <c r="G375" s="50">
        <v>5</v>
      </c>
      <c r="H375" s="50">
        <v>4</v>
      </c>
      <c r="I375" s="50">
        <v>3</v>
      </c>
      <c r="J375" s="50">
        <v>3</v>
      </c>
      <c r="K375" s="50">
        <v>3</v>
      </c>
      <c r="L375" s="50">
        <v>3</v>
      </c>
      <c r="M375" s="50">
        <v>3</v>
      </c>
      <c r="N375" s="50">
        <v>3</v>
      </c>
      <c r="O375" s="50">
        <v>3</v>
      </c>
      <c r="P375" s="50">
        <v>3</v>
      </c>
      <c r="Q375" s="50">
        <v>3</v>
      </c>
      <c r="R375" s="50">
        <v>3</v>
      </c>
      <c r="S375" s="50">
        <v>3</v>
      </c>
      <c r="T375" s="51">
        <f t="shared" si="27"/>
        <v>37</v>
      </c>
    </row>
    <row r="376" spans="2:20">
      <c r="B376" s="216"/>
      <c r="C376" s="202">
        <v>20</v>
      </c>
      <c r="D376" s="207"/>
      <c r="E376" s="198"/>
      <c r="F376" s="111" t="s">
        <v>490</v>
      </c>
      <c r="G376" s="62">
        <v>3</v>
      </c>
      <c r="H376" s="62">
        <v>4</v>
      </c>
      <c r="I376" s="62">
        <v>3</v>
      </c>
      <c r="J376" s="62">
        <v>3</v>
      </c>
      <c r="K376" s="62">
        <v>3</v>
      </c>
      <c r="L376" s="62">
        <v>3</v>
      </c>
      <c r="M376" s="62">
        <v>3</v>
      </c>
      <c r="N376" s="62">
        <v>3</v>
      </c>
      <c r="O376" s="62">
        <v>3</v>
      </c>
      <c r="P376" s="62">
        <v>3</v>
      </c>
      <c r="Q376" s="62">
        <v>3</v>
      </c>
      <c r="R376" s="62">
        <v>3</v>
      </c>
      <c r="S376" s="62">
        <v>3</v>
      </c>
      <c r="T376" s="53">
        <f>SUM(H376:S376)</f>
        <v>37</v>
      </c>
    </row>
    <row r="377" spans="2:20">
      <c r="B377" s="216"/>
      <c r="C377" s="202">
        <v>20</v>
      </c>
      <c r="D377" s="207"/>
      <c r="E377" s="198"/>
      <c r="F377" s="111" t="s">
        <v>388</v>
      </c>
      <c r="G377" s="62">
        <v>3</v>
      </c>
      <c r="H377" s="62">
        <v>1</v>
      </c>
      <c r="I377" s="62">
        <v>1</v>
      </c>
      <c r="J377" s="62">
        <v>1</v>
      </c>
      <c r="K377" s="62">
        <v>1</v>
      </c>
      <c r="L377" s="62">
        <v>1</v>
      </c>
      <c r="M377" s="62">
        <v>1</v>
      </c>
      <c r="N377" s="62">
        <v>1</v>
      </c>
      <c r="O377" s="62">
        <v>1</v>
      </c>
      <c r="P377" s="62">
        <v>1</v>
      </c>
      <c r="Q377" s="62">
        <v>1</v>
      </c>
      <c r="R377" s="62">
        <v>1</v>
      </c>
      <c r="S377" s="62">
        <v>1</v>
      </c>
      <c r="T377" s="63">
        <f>SUM(H377:S377)</f>
        <v>12</v>
      </c>
    </row>
    <row r="378" spans="2:20">
      <c r="B378" s="216"/>
      <c r="C378" s="202">
        <v>20</v>
      </c>
      <c r="D378" s="207"/>
      <c r="E378" s="198"/>
      <c r="F378" s="111" t="s">
        <v>491</v>
      </c>
      <c r="G378" s="62">
        <v>3</v>
      </c>
      <c r="H378" s="62">
        <v>4</v>
      </c>
      <c r="I378" s="62">
        <v>3</v>
      </c>
      <c r="J378" s="62">
        <v>3</v>
      </c>
      <c r="K378" s="62">
        <v>3</v>
      </c>
      <c r="L378" s="62">
        <v>3</v>
      </c>
      <c r="M378" s="62">
        <v>3</v>
      </c>
      <c r="N378" s="62">
        <v>3</v>
      </c>
      <c r="O378" s="62">
        <v>3</v>
      </c>
      <c r="P378" s="62">
        <v>3</v>
      </c>
      <c r="Q378" s="62">
        <v>3</v>
      </c>
      <c r="R378" s="62">
        <v>3</v>
      </c>
      <c r="S378" s="62">
        <v>3</v>
      </c>
      <c r="T378" s="63">
        <f>SUM(H378:S378)</f>
        <v>37</v>
      </c>
    </row>
    <row r="379" spans="2:20">
      <c r="B379" s="216"/>
      <c r="C379" s="202">
        <v>20</v>
      </c>
      <c r="D379" s="207"/>
      <c r="E379" s="198"/>
      <c r="F379" s="113" t="s">
        <v>492</v>
      </c>
      <c r="G379" s="62">
        <v>7</v>
      </c>
      <c r="H379" s="62">
        <v>4</v>
      </c>
      <c r="I379" s="62">
        <v>3</v>
      </c>
      <c r="J379" s="62">
        <v>3</v>
      </c>
      <c r="K379" s="62">
        <v>3</v>
      </c>
      <c r="L379" s="62">
        <v>3</v>
      </c>
      <c r="M379" s="62">
        <v>3</v>
      </c>
      <c r="N379" s="62">
        <v>3</v>
      </c>
      <c r="O379" s="62">
        <v>3</v>
      </c>
      <c r="P379" s="62">
        <v>3</v>
      </c>
      <c r="Q379" s="62">
        <v>3</v>
      </c>
      <c r="R379" s="62">
        <v>3</v>
      </c>
      <c r="S379" s="62">
        <v>3</v>
      </c>
      <c r="T379" s="63">
        <f>SUM(H379:S379)</f>
        <v>37</v>
      </c>
    </row>
    <row r="380" spans="2:20">
      <c r="B380" s="216"/>
      <c r="C380" s="202">
        <v>20</v>
      </c>
      <c r="D380" s="207"/>
      <c r="E380" s="198" t="s">
        <v>493</v>
      </c>
      <c r="F380" s="116" t="s">
        <v>494</v>
      </c>
      <c r="G380" s="129">
        <v>3</v>
      </c>
      <c r="H380" s="129">
        <v>1</v>
      </c>
      <c r="I380" s="129">
        <v>1</v>
      </c>
      <c r="J380" s="129">
        <v>1</v>
      </c>
      <c r="K380" s="129">
        <v>1</v>
      </c>
      <c r="L380" s="129">
        <v>1</v>
      </c>
      <c r="M380" s="129">
        <v>1</v>
      </c>
      <c r="N380" s="129">
        <v>1</v>
      </c>
      <c r="O380" s="129">
        <v>1</v>
      </c>
      <c r="P380" s="129">
        <v>1</v>
      </c>
      <c r="Q380" s="129">
        <v>1</v>
      </c>
      <c r="R380" s="129">
        <v>1</v>
      </c>
      <c r="S380" s="129">
        <v>1</v>
      </c>
      <c r="T380" s="124">
        <f t="shared" si="27"/>
        <v>12</v>
      </c>
    </row>
    <row r="381" spans="2:20">
      <c r="B381" s="216"/>
      <c r="C381" s="202">
        <v>20</v>
      </c>
      <c r="D381" s="207"/>
      <c r="E381" s="198"/>
      <c r="F381" s="111" t="s">
        <v>388</v>
      </c>
      <c r="G381" s="115">
        <v>5</v>
      </c>
      <c r="H381" s="115">
        <v>0</v>
      </c>
      <c r="I381" s="115">
        <v>0</v>
      </c>
      <c r="J381" s="115">
        <v>0</v>
      </c>
      <c r="K381" s="115">
        <v>1</v>
      </c>
      <c r="L381" s="115">
        <v>0</v>
      </c>
      <c r="M381" s="115">
        <v>0</v>
      </c>
      <c r="N381" s="115">
        <v>0</v>
      </c>
      <c r="O381" s="115">
        <v>1</v>
      </c>
      <c r="P381" s="115">
        <v>0</v>
      </c>
      <c r="Q381" s="115">
        <v>0</v>
      </c>
      <c r="R381" s="115">
        <v>0</v>
      </c>
      <c r="S381" s="115">
        <v>1</v>
      </c>
      <c r="T381" s="126">
        <f t="shared" si="27"/>
        <v>3</v>
      </c>
    </row>
    <row r="382" spans="2:20">
      <c r="B382" s="216"/>
      <c r="C382" s="202">
        <v>20</v>
      </c>
      <c r="D382" s="207"/>
      <c r="E382" s="198"/>
      <c r="F382" s="111" t="s">
        <v>491</v>
      </c>
      <c r="G382" s="115">
        <v>5</v>
      </c>
      <c r="H382" s="115">
        <v>1</v>
      </c>
      <c r="I382" s="115">
        <v>1</v>
      </c>
      <c r="J382" s="115">
        <v>1</v>
      </c>
      <c r="K382" s="115">
        <v>1</v>
      </c>
      <c r="L382" s="115">
        <v>1</v>
      </c>
      <c r="M382" s="115">
        <v>1</v>
      </c>
      <c r="N382" s="115">
        <v>1</v>
      </c>
      <c r="O382" s="115">
        <v>1</v>
      </c>
      <c r="P382" s="115">
        <v>1</v>
      </c>
      <c r="Q382" s="115">
        <v>1</v>
      </c>
      <c r="R382" s="115">
        <v>1</v>
      </c>
      <c r="S382" s="115">
        <v>1</v>
      </c>
      <c r="T382" s="126">
        <f t="shared" si="27"/>
        <v>12</v>
      </c>
    </row>
    <row r="383" spans="2:20">
      <c r="B383" s="216"/>
      <c r="C383" s="202">
        <v>20</v>
      </c>
      <c r="D383" s="207"/>
      <c r="E383" s="198"/>
      <c r="F383" s="113" t="s">
        <v>495</v>
      </c>
      <c r="G383" s="114">
        <v>7</v>
      </c>
      <c r="H383" s="114">
        <v>1</v>
      </c>
      <c r="I383" s="114">
        <v>1</v>
      </c>
      <c r="J383" s="114">
        <v>1</v>
      </c>
      <c r="K383" s="114">
        <v>1</v>
      </c>
      <c r="L383" s="114">
        <v>1</v>
      </c>
      <c r="M383" s="114">
        <v>1</v>
      </c>
      <c r="N383" s="114">
        <v>1</v>
      </c>
      <c r="O383" s="114">
        <v>1</v>
      </c>
      <c r="P383" s="114">
        <v>1</v>
      </c>
      <c r="Q383" s="114">
        <v>1</v>
      </c>
      <c r="R383" s="114">
        <v>1</v>
      </c>
      <c r="S383" s="114">
        <v>1</v>
      </c>
      <c r="T383" s="128">
        <f t="shared" si="27"/>
        <v>12</v>
      </c>
    </row>
    <row r="384" spans="2:20" ht="33" customHeight="1">
      <c r="B384" s="216"/>
      <c r="C384" s="202">
        <v>20</v>
      </c>
      <c r="D384" s="207"/>
      <c r="E384" s="198" t="s">
        <v>496</v>
      </c>
      <c r="F384" s="116" t="s">
        <v>497</v>
      </c>
      <c r="G384" s="129">
        <v>180</v>
      </c>
      <c r="H384" s="129">
        <v>0</v>
      </c>
      <c r="I384" s="129">
        <v>0</v>
      </c>
      <c r="J384" s="129">
        <v>0</v>
      </c>
      <c r="K384" s="129">
        <v>0</v>
      </c>
      <c r="L384" s="129">
        <v>1</v>
      </c>
      <c r="M384" s="129">
        <v>0</v>
      </c>
      <c r="N384" s="129">
        <v>0</v>
      </c>
      <c r="O384" s="129">
        <v>0</v>
      </c>
      <c r="P384" s="129">
        <v>0</v>
      </c>
      <c r="Q384" s="129">
        <v>0</v>
      </c>
      <c r="R384" s="129">
        <v>1</v>
      </c>
      <c r="S384" s="129">
        <v>0</v>
      </c>
      <c r="T384" s="124">
        <f>SUM(H384:S384)</f>
        <v>2</v>
      </c>
    </row>
    <row r="385" spans="2:20">
      <c r="B385" s="216"/>
      <c r="C385" s="202">
        <v>20</v>
      </c>
      <c r="D385" s="207"/>
      <c r="E385" s="198"/>
      <c r="F385" s="113" t="s">
        <v>498</v>
      </c>
      <c r="G385" s="114">
        <v>90</v>
      </c>
      <c r="H385" s="114">
        <v>0</v>
      </c>
      <c r="I385" s="114">
        <v>0</v>
      </c>
      <c r="J385" s="114">
        <v>0</v>
      </c>
      <c r="K385" s="114">
        <v>0</v>
      </c>
      <c r="L385" s="114">
        <v>1</v>
      </c>
      <c r="M385" s="114">
        <v>0</v>
      </c>
      <c r="N385" s="114">
        <v>0</v>
      </c>
      <c r="O385" s="114">
        <v>0</v>
      </c>
      <c r="P385" s="114">
        <v>0</v>
      </c>
      <c r="Q385" s="114">
        <v>0</v>
      </c>
      <c r="R385" s="114">
        <v>1</v>
      </c>
      <c r="S385" s="114">
        <v>0</v>
      </c>
      <c r="T385" s="128">
        <f>SUM(H385:S385)</f>
        <v>2</v>
      </c>
    </row>
    <row r="386" spans="2:20">
      <c r="B386" s="216"/>
      <c r="C386" s="202">
        <v>20</v>
      </c>
      <c r="D386" s="207"/>
      <c r="E386" s="198" t="s">
        <v>499</v>
      </c>
      <c r="F386" s="116" t="s">
        <v>500</v>
      </c>
      <c r="G386" s="50">
        <v>10</v>
      </c>
      <c r="H386" s="50">
        <v>50</v>
      </c>
      <c r="I386" s="50">
        <v>9</v>
      </c>
      <c r="J386" s="50">
        <v>9</v>
      </c>
      <c r="K386" s="50">
        <v>9</v>
      </c>
      <c r="L386" s="50">
        <v>9</v>
      </c>
      <c r="M386" s="50">
        <v>9</v>
      </c>
      <c r="N386" s="50">
        <v>9</v>
      </c>
      <c r="O386" s="50">
        <v>9</v>
      </c>
      <c r="P386" s="50">
        <v>9</v>
      </c>
      <c r="Q386" s="50">
        <v>9</v>
      </c>
      <c r="R386" s="50">
        <v>9</v>
      </c>
      <c r="S386" s="50">
        <v>142</v>
      </c>
      <c r="T386" s="51">
        <f t="shared" si="27"/>
        <v>282</v>
      </c>
    </row>
    <row r="387" spans="2:20">
      <c r="B387" s="216"/>
      <c r="C387" s="202">
        <v>20</v>
      </c>
      <c r="D387" s="207"/>
      <c r="E387" s="198"/>
      <c r="F387" s="113" t="s">
        <v>501</v>
      </c>
      <c r="G387" s="59">
        <v>2</v>
      </c>
      <c r="H387" s="59">
        <v>20</v>
      </c>
      <c r="I387" s="59">
        <v>15</v>
      </c>
      <c r="J387" s="59">
        <v>10</v>
      </c>
      <c r="K387" s="59">
        <v>5</v>
      </c>
      <c r="L387" s="59">
        <v>3</v>
      </c>
      <c r="M387" s="59">
        <v>3</v>
      </c>
      <c r="N387" s="59">
        <v>3</v>
      </c>
      <c r="O387" s="59">
        <v>3</v>
      </c>
      <c r="P387" s="59">
        <v>3</v>
      </c>
      <c r="Q387" s="59">
        <v>3</v>
      </c>
      <c r="R387" s="59">
        <v>3</v>
      </c>
      <c r="S387" s="59">
        <v>50</v>
      </c>
      <c r="T387" s="60">
        <f t="shared" si="27"/>
        <v>121</v>
      </c>
    </row>
    <row r="388" spans="2:20" ht="31.5">
      <c r="B388" s="216"/>
      <c r="C388" s="202">
        <v>20</v>
      </c>
      <c r="D388" s="207"/>
      <c r="E388" s="198" t="s">
        <v>502</v>
      </c>
      <c r="F388" s="116" t="s">
        <v>503</v>
      </c>
      <c r="G388" s="129">
        <v>30</v>
      </c>
      <c r="H388" s="129">
        <v>0</v>
      </c>
      <c r="I388" s="129">
        <v>2</v>
      </c>
      <c r="J388" s="129">
        <v>0</v>
      </c>
      <c r="K388" s="129">
        <v>0</v>
      </c>
      <c r="L388" s="129">
        <v>0</v>
      </c>
      <c r="M388" s="129">
        <v>1</v>
      </c>
      <c r="N388" s="162">
        <v>1</v>
      </c>
      <c r="O388" s="129">
        <v>0</v>
      </c>
      <c r="P388" s="162">
        <v>1</v>
      </c>
      <c r="Q388" s="162">
        <v>0</v>
      </c>
      <c r="R388" s="162">
        <v>0</v>
      </c>
      <c r="S388" s="163">
        <v>1</v>
      </c>
      <c r="T388" s="124">
        <f t="shared" ref="T388:T391" si="37">SUM(H388:S388)</f>
        <v>6</v>
      </c>
    </row>
    <row r="389" spans="2:20">
      <c r="B389" s="216"/>
      <c r="C389" s="202">
        <v>20</v>
      </c>
      <c r="D389" s="207"/>
      <c r="E389" s="198"/>
      <c r="F389" s="113" t="s">
        <v>504</v>
      </c>
      <c r="G389" s="140">
        <v>70</v>
      </c>
      <c r="H389" s="140">
        <v>0</v>
      </c>
      <c r="I389" s="140">
        <v>2</v>
      </c>
      <c r="J389" s="140">
        <v>0</v>
      </c>
      <c r="K389" s="140">
        <v>0</v>
      </c>
      <c r="L389" s="140">
        <v>0</v>
      </c>
      <c r="M389" s="140">
        <v>1</v>
      </c>
      <c r="N389" s="114">
        <v>1</v>
      </c>
      <c r="O389" s="114">
        <v>0</v>
      </c>
      <c r="P389" s="114">
        <v>1</v>
      </c>
      <c r="Q389" s="114">
        <v>0</v>
      </c>
      <c r="R389" s="114">
        <v>0</v>
      </c>
      <c r="S389" s="140">
        <v>1</v>
      </c>
      <c r="T389" s="128">
        <f t="shared" si="37"/>
        <v>6</v>
      </c>
    </row>
    <row r="390" spans="2:20">
      <c r="B390" s="216"/>
      <c r="C390" s="202">
        <v>20</v>
      </c>
      <c r="D390" s="207"/>
      <c r="E390" s="147" t="s">
        <v>505</v>
      </c>
      <c r="F390" s="138" t="s">
        <v>506</v>
      </c>
      <c r="G390" s="139">
        <v>3</v>
      </c>
      <c r="H390" s="139">
        <v>0</v>
      </c>
      <c r="I390" s="139">
        <v>0</v>
      </c>
      <c r="J390" s="139">
        <v>0</v>
      </c>
      <c r="K390" s="139">
        <v>1</v>
      </c>
      <c r="L390" s="139">
        <v>0</v>
      </c>
      <c r="M390" s="139">
        <v>0</v>
      </c>
      <c r="N390" s="139">
        <v>0</v>
      </c>
      <c r="O390" s="139">
        <v>1</v>
      </c>
      <c r="P390" s="139">
        <v>0</v>
      </c>
      <c r="Q390" s="139">
        <v>0</v>
      </c>
      <c r="R390" s="139">
        <v>0</v>
      </c>
      <c r="S390" s="139">
        <v>1</v>
      </c>
      <c r="T390" s="74">
        <f t="shared" si="37"/>
        <v>3</v>
      </c>
    </row>
    <row r="391" spans="2:20">
      <c r="B391" s="216"/>
      <c r="C391" s="202">
        <v>20</v>
      </c>
      <c r="D391" s="207"/>
      <c r="E391" s="147" t="s">
        <v>507</v>
      </c>
      <c r="F391" s="147" t="s">
        <v>508</v>
      </c>
      <c r="G391" s="64">
        <v>5</v>
      </c>
      <c r="H391" s="64">
        <v>0</v>
      </c>
      <c r="I391" s="64">
        <v>0</v>
      </c>
      <c r="J391" s="64">
        <v>0</v>
      </c>
      <c r="K391" s="64">
        <v>2</v>
      </c>
      <c r="L391" s="64">
        <v>0</v>
      </c>
      <c r="M391" s="64">
        <v>2</v>
      </c>
      <c r="N391" s="64">
        <v>1</v>
      </c>
      <c r="O391" s="64">
        <v>1</v>
      </c>
      <c r="P391" s="64">
        <v>2</v>
      </c>
      <c r="Q391" s="64">
        <v>0</v>
      </c>
      <c r="R391" s="64">
        <v>3</v>
      </c>
      <c r="S391" s="64">
        <v>1</v>
      </c>
      <c r="T391" s="110">
        <f t="shared" si="37"/>
        <v>12</v>
      </c>
    </row>
    <row r="392" spans="2:20">
      <c r="B392" s="216"/>
      <c r="C392" s="202">
        <v>20</v>
      </c>
      <c r="D392" s="207" t="s">
        <v>26</v>
      </c>
      <c r="E392" s="198" t="s">
        <v>509</v>
      </c>
      <c r="F392" s="118" t="s">
        <v>510</v>
      </c>
      <c r="G392" s="130">
        <v>5</v>
      </c>
      <c r="H392" s="130">
        <v>1</v>
      </c>
      <c r="I392" s="130">
        <v>1</v>
      </c>
      <c r="J392" s="130">
        <v>1</v>
      </c>
      <c r="K392" s="130">
        <v>1</v>
      </c>
      <c r="L392" s="130">
        <v>1</v>
      </c>
      <c r="M392" s="130">
        <v>1</v>
      </c>
      <c r="N392" s="130">
        <v>1</v>
      </c>
      <c r="O392" s="130">
        <v>1</v>
      </c>
      <c r="P392" s="130">
        <v>1</v>
      </c>
      <c r="Q392" s="130">
        <v>1</v>
      </c>
      <c r="R392" s="130">
        <v>1</v>
      </c>
      <c r="S392" s="130">
        <v>1</v>
      </c>
      <c r="T392" s="131">
        <f t="shared" ref="T392:T409" si="38">SUM(H392:S392)</f>
        <v>12</v>
      </c>
    </row>
    <row r="393" spans="2:20">
      <c r="B393" s="216"/>
      <c r="C393" s="202">
        <v>21</v>
      </c>
      <c r="D393" s="207"/>
      <c r="E393" s="198"/>
      <c r="F393" s="117" t="s">
        <v>511</v>
      </c>
      <c r="G393" s="132">
        <v>5</v>
      </c>
      <c r="H393" s="132">
        <v>1</v>
      </c>
      <c r="I393" s="132">
        <v>1</v>
      </c>
      <c r="J393" s="132">
        <v>1</v>
      </c>
      <c r="K393" s="132">
        <v>1</v>
      </c>
      <c r="L393" s="132">
        <v>1</v>
      </c>
      <c r="M393" s="132">
        <v>1</v>
      </c>
      <c r="N393" s="132">
        <v>1</v>
      </c>
      <c r="O393" s="132">
        <v>1</v>
      </c>
      <c r="P393" s="132">
        <v>1</v>
      </c>
      <c r="Q393" s="132">
        <v>1</v>
      </c>
      <c r="R393" s="132">
        <v>1</v>
      </c>
      <c r="S393" s="132">
        <v>1</v>
      </c>
      <c r="T393" s="133">
        <f t="shared" si="38"/>
        <v>12</v>
      </c>
    </row>
    <row r="394" spans="2:20">
      <c r="B394" s="216"/>
      <c r="C394" s="202">
        <v>21</v>
      </c>
      <c r="D394" s="207"/>
      <c r="E394" s="198"/>
      <c r="F394" s="117" t="s">
        <v>512</v>
      </c>
      <c r="G394" s="132">
        <v>30</v>
      </c>
      <c r="H394" s="132">
        <v>0</v>
      </c>
      <c r="I394" s="132">
        <v>0</v>
      </c>
      <c r="J394" s="132">
        <v>0</v>
      </c>
      <c r="K394" s="132">
        <v>0</v>
      </c>
      <c r="L394" s="132">
        <v>0</v>
      </c>
      <c r="M394" s="132">
        <v>0</v>
      </c>
      <c r="N394" s="132">
        <v>0</v>
      </c>
      <c r="O394" s="132">
        <v>0</v>
      </c>
      <c r="P394" s="132">
        <v>0</v>
      </c>
      <c r="Q394" s="132">
        <v>0</v>
      </c>
      <c r="R394" s="132">
        <v>0</v>
      </c>
      <c r="S394" s="132">
        <v>1</v>
      </c>
      <c r="T394" s="133">
        <f t="shared" si="38"/>
        <v>1</v>
      </c>
    </row>
    <row r="395" spans="2:20">
      <c r="B395" s="216"/>
      <c r="C395" s="202">
        <v>21</v>
      </c>
      <c r="D395" s="207"/>
      <c r="E395" s="198"/>
      <c r="F395" s="120" t="s">
        <v>513</v>
      </c>
      <c r="G395" s="134">
        <v>120</v>
      </c>
      <c r="H395" s="134">
        <v>1</v>
      </c>
      <c r="I395" s="134">
        <v>0</v>
      </c>
      <c r="J395" s="134">
        <v>0</v>
      </c>
      <c r="K395" s="134">
        <v>0</v>
      </c>
      <c r="L395" s="134">
        <v>0</v>
      </c>
      <c r="M395" s="134">
        <v>0</v>
      </c>
      <c r="N395" s="134">
        <v>0</v>
      </c>
      <c r="O395" s="134">
        <v>0</v>
      </c>
      <c r="P395" s="134">
        <v>0</v>
      </c>
      <c r="Q395" s="134">
        <v>0</v>
      </c>
      <c r="R395" s="134">
        <v>0</v>
      </c>
      <c r="S395" s="134">
        <v>0</v>
      </c>
      <c r="T395" s="135">
        <f t="shared" si="38"/>
        <v>1</v>
      </c>
    </row>
    <row r="396" spans="2:20">
      <c r="B396" s="216"/>
      <c r="C396" s="202">
        <v>21</v>
      </c>
      <c r="D396" s="207"/>
      <c r="E396" s="198" t="s">
        <v>514</v>
      </c>
      <c r="F396" s="118" t="s">
        <v>515</v>
      </c>
      <c r="G396" s="44">
        <v>15</v>
      </c>
      <c r="H396" s="44">
        <v>1</v>
      </c>
      <c r="I396" s="44">
        <v>1</v>
      </c>
      <c r="J396" s="44">
        <v>1</v>
      </c>
      <c r="K396" s="44">
        <v>1</v>
      </c>
      <c r="L396" s="44">
        <v>1</v>
      </c>
      <c r="M396" s="44">
        <v>1</v>
      </c>
      <c r="N396" s="44">
        <v>1</v>
      </c>
      <c r="O396" s="44">
        <v>1</v>
      </c>
      <c r="P396" s="44">
        <v>1</v>
      </c>
      <c r="Q396" s="44">
        <v>1</v>
      </c>
      <c r="R396" s="44">
        <v>1</v>
      </c>
      <c r="S396" s="44">
        <v>1</v>
      </c>
      <c r="T396" s="108">
        <f t="shared" si="38"/>
        <v>12</v>
      </c>
    </row>
    <row r="397" spans="2:20">
      <c r="B397" s="216"/>
      <c r="C397" s="202">
        <v>21</v>
      </c>
      <c r="D397" s="207"/>
      <c r="E397" s="198"/>
      <c r="F397" s="117" t="s">
        <v>516</v>
      </c>
      <c r="G397" s="47">
        <v>1</v>
      </c>
      <c r="H397" s="47">
        <v>12</v>
      </c>
      <c r="I397" s="47">
        <v>12</v>
      </c>
      <c r="J397" s="47">
        <v>12</v>
      </c>
      <c r="K397" s="47">
        <v>12</v>
      </c>
      <c r="L397" s="47">
        <v>12</v>
      </c>
      <c r="M397" s="47">
        <v>12</v>
      </c>
      <c r="N397" s="47">
        <v>12</v>
      </c>
      <c r="O397" s="47">
        <v>12</v>
      </c>
      <c r="P397" s="47">
        <v>12</v>
      </c>
      <c r="Q397" s="47">
        <v>10</v>
      </c>
      <c r="R397" s="47">
        <v>5</v>
      </c>
      <c r="S397" s="47">
        <v>70</v>
      </c>
      <c r="T397" s="48">
        <f t="shared" si="38"/>
        <v>193</v>
      </c>
    </row>
    <row r="398" spans="2:20">
      <c r="B398" s="216"/>
      <c r="C398" s="202">
        <v>21</v>
      </c>
      <c r="D398" s="207"/>
      <c r="E398" s="198"/>
      <c r="F398" s="117" t="s">
        <v>517</v>
      </c>
      <c r="G398" s="47">
        <v>2</v>
      </c>
      <c r="H398" s="47">
        <f>H397</f>
        <v>12</v>
      </c>
      <c r="I398" s="47">
        <f t="shared" ref="I398:S398" si="39">I397</f>
        <v>12</v>
      </c>
      <c r="J398" s="47">
        <f t="shared" si="39"/>
        <v>12</v>
      </c>
      <c r="K398" s="47">
        <f t="shared" si="39"/>
        <v>12</v>
      </c>
      <c r="L398" s="47">
        <f t="shared" si="39"/>
        <v>12</v>
      </c>
      <c r="M398" s="47">
        <f t="shared" si="39"/>
        <v>12</v>
      </c>
      <c r="N398" s="47">
        <f t="shared" si="39"/>
        <v>12</v>
      </c>
      <c r="O398" s="47">
        <f t="shared" si="39"/>
        <v>12</v>
      </c>
      <c r="P398" s="47">
        <f t="shared" si="39"/>
        <v>12</v>
      </c>
      <c r="Q398" s="47">
        <f t="shared" si="39"/>
        <v>10</v>
      </c>
      <c r="R398" s="47">
        <f t="shared" si="39"/>
        <v>5</v>
      </c>
      <c r="S398" s="47">
        <f t="shared" si="39"/>
        <v>70</v>
      </c>
      <c r="T398" s="48">
        <f t="shared" si="38"/>
        <v>193</v>
      </c>
    </row>
    <row r="399" spans="2:20">
      <c r="B399" s="216"/>
      <c r="C399" s="202">
        <v>21</v>
      </c>
      <c r="D399" s="207"/>
      <c r="E399" s="198"/>
      <c r="F399" s="117" t="s">
        <v>518</v>
      </c>
      <c r="G399" s="47">
        <v>1</v>
      </c>
      <c r="H399" s="47">
        <v>3</v>
      </c>
      <c r="I399" s="47">
        <v>3</v>
      </c>
      <c r="J399" s="47">
        <v>3</v>
      </c>
      <c r="K399" s="47">
        <v>3</v>
      </c>
      <c r="L399" s="47">
        <v>3</v>
      </c>
      <c r="M399" s="47">
        <v>3</v>
      </c>
      <c r="N399" s="47">
        <v>3</v>
      </c>
      <c r="O399" s="47">
        <v>3</v>
      </c>
      <c r="P399" s="47">
        <v>3</v>
      </c>
      <c r="Q399" s="47">
        <v>3</v>
      </c>
      <c r="R399" s="47">
        <v>3</v>
      </c>
      <c r="S399" s="47">
        <v>3</v>
      </c>
      <c r="T399" s="48">
        <f t="shared" si="38"/>
        <v>36</v>
      </c>
    </row>
    <row r="400" spans="2:20">
      <c r="B400" s="216"/>
      <c r="C400" s="202">
        <v>21</v>
      </c>
      <c r="D400" s="207"/>
      <c r="E400" s="198"/>
      <c r="F400" s="117" t="s">
        <v>519</v>
      </c>
      <c r="G400" s="47">
        <v>5</v>
      </c>
      <c r="H400" s="47">
        <v>1</v>
      </c>
      <c r="I400" s="47">
        <v>1</v>
      </c>
      <c r="J400" s="47">
        <v>1</v>
      </c>
      <c r="K400" s="47">
        <v>1</v>
      </c>
      <c r="L400" s="47">
        <v>1</v>
      </c>
      <c r="M400" s="47">
        <v>1</v>
      </c>
      <c r="N400" s="47">
        <v>1</v>
      </c>
      <c r="O400" s="47">
        <v>1</v>
      </c>
      <c r="P400" s="47">
        <v>1</v>
      </c>
      <c r="Q400" s="47">
        <v>1</v>
      </c>
      <c r="R400" s="47">
        <v>1</v>
      </c>
      <c r="S400" s="47">
        <v>3</v>
      </c>
      <c r="T400" s="48">
        <f t="shared" si="38"/>
        <v>14</v>
      </c>
    </row>
    <row r="401" spans="2:20">
      <c r="B401" s="216"/>
      <c r="C401" s="202">
        <v>21</v>
      </c>
      <c r="D401" s="207"/>
      <c r="E401" s="198"/>
      <c r="F401" s="117" t="s">
        <v>520</v>
      </c>
      <c r="G401" s="47">
        <v>2</v>
      </c>
      <c r="H401" s="47">
        <v>3</v>
      </c>
      <c r="I401" s="47">
        <v>3</v>
      </c>
      <c r="J401" s="47">
        <v>3</v>
      </c>
      <c r="K401" s="47">
        <v>3</v>
      </c>
      <c r="L401" s="47">
        <v>3</v>
      </c>
      <c r="M401" s="47">
        <v>3</v>
      </c>
      <c r="N401" s="47">
        <v>3</v>
      </c>
      <c r="O401" s="47">
        <v>3</v>
      </c>
      <c r="P401" s="47">
        <v>3</v>
      </c>
      <c r="Q401" s="47">
        <v>3</v>
      </c>
      <c r="R401" s="47">
        <v>3</v>
      </c>
      <c r="S401" s="47">
        <v>3</v>
      </c>
      <c r="T401" s="48">
        <f t="shared" si="38"/>
        <v>36</v>
      </c>
    </row>
    <row r="402" spans="2:20">
      <c r="B402" s="216"/>
      <c r="C402" s="202">
        <v>21</v>
      </c>
      <c r="D402" s="207"/>
      <c r="E402" s="198"/>
      <c r="F402" s="117" t="s">
        <v>521</v>
      </c>
      <c r="G402" s="47">
        <v>1</v>
      </c>
      <c r="H402" s="47">
        <v>3</v>
      </c>
      <c r="I402" s="47">
        <v>3</v>
      </c>
      <c r="J402" s="47">
        <v>3</v>
      </c>
      <c r="K402" s="47">
        <v>3</v>
      </c>
      <c r="L402" s="47">
        <v>3</v>
      </c>
      <c r="M402" s="47">
        <v>3</v>
      </c>
      <c r="N402" s="47">
        <v>3</v>
      </c>
      <c r="O402" s="47">
        <v>3</v>
      </c>
      <c r="P402" s="47">
        <v>3</v>
      </c>
      <c r="Q402" s="47">
        <v>3</v>
      </c>
      <c r="R402" s="47">
        <v>3</v>
      </c>
      <c r="S402" s="47">
        <v>3</v>
      </c>
      <c r="T402" s="48">
        <f t="shared" si="38"/>
        <v>36</v>
      </c>
    </row>
    <row r="403" spans="2:20">
      <c r="B403" s="216"/>
      <c r="C403" s="202">
        <v>21</v>
      </c>
      <c r="D403" s="207"/>
      <c r="E403" s="198"/>
      <c r="F403" s="120" t="s">
        <v>522</v>
      </c>
      <c r="G403" s="47">
        <v>15</v>
      </c>
      <c r="H403" s="47">
        <v>3</v>
      </c>
      <c r="I403" s="47">
        <v>3</v>
      </c>
      <c r="J403" s="47">
        <v>6</v>
      </c>
      <c r="K403" s="47">
        <v>3</v>
      </c>
      <c r="L403" s="47">
        <v>3</v>
      </c>
      <c r="M403" s="47">
        <v>3</v>
      </c>
      <c r="N403" s="47">
        <v>3</v>
      </c>
      <c r="O403" s="47">
        <v>3</v>
      </c>
      <c r="P403" s="47">
        <v>6</v>
      </c>
      <c r="Q403" s="47">
        <v>3</v>
      </c>
      <c r="R403" s="47">
        <v>3</v>
      </c>
      <c r="S403" s="47">
        <v>3</v>
      </c>
      <c r="T403" s="48">
        <f t="shared" si="38"/>
        <v>42</v>
      </c>
    </row>
    <row r="404" spans="2:20">
      <c r="B404" s="216"/>
      <c r="C404" s="202">
        <v>21</v>
      </c>
      <c r="D404" s="207"/>
      <c r="E404" s="198" t="s">
        <v>523</v>
      </c>
      <c r="F404" s="118" t="s">
        <v>421</v>
      </c>
      <c r="G404" s="40">
        <v>5</v>
      </c>
      <c r="H404" s="40">
        <v>1</v>
      </c>
      <c r="I404" s="40">
        <v>1</v>
      </c>
      <c r="J404" s="40">
        <v>1</v>
      </c>
      <c r="K404" s="40">
        <v>1</v>
      </c>
      <c r="L404" s="40">
        <v>1</v>
      </c>
      <c r="M404" s="40">
        <v>1</v>
      </c>
      <c r="N404" s="40">
        <v>1</v>
      </c>
      <c r="O404" s="40">
        <v>1</v>
      </c>
      <c r="P404" s="40">
        <v>1</v>
      </c>
      <c r="Q404" s="40">
        <v>1</v>
      </c>
      <c r="R404" s="40">
        <v>1</v>
      </c>
      <c r="S404" s="40">
        <v>1</v>
      </c>
      <c r="T404" s="45">
        <f t="shared" si="38"/>
        <v>12</v>
      </c>
    </row>
    <row r="405" spans="2:20">
      <c r="B405" s="216"/>
      <c r="C405" s="202">
        <v>21</v>
      </c>
      <c r="D405" s="207"/>
      <c r="E405" s="198"/>
      <c r="F405" s="117" t="s">
        <v>524</v>
      </c>
      <c r="G405" s="47">
        <v>1</v>
      </c>
      <c r="H405" s="47">
        <v>10</v>
      </c>
      <c r="I405" s="47">
        <v>10</v>
      </c>
      <c r="J405" s="47">
        <v>10</v>
      </c>
      <c r="K405" s="47">
        <v>10</v>
      </c>
      <c r="L405" s="47">
        <v>10</v>
      </c>
      <c r="M405" s="47">
        <v>10</v>
      </c>
      <c r="N405" s="47">
        <v>10</v>
      </c>
      <c r="O405" s="47">
        <v>10</v>
      </c>
      <c r="P405" s="47">
        <v>10</v>
      </c>
      <c r="Q405" s="47">
        <v>10</v>
      </c>
      <c r="R405" s="47">
        <v>5</v>
      </c>
      <c r="S405" s="47">
        <v>170</v>
      </c>
      <c r="T405" s="48">
        <f t="shared" si="38"/>
        <v>275</v>
      </c>
    </row>
    <row r="406" spans="2:20">
      <c r="B406" s="216"/>
      <c r="C406" s="202">
        <v>21</v>
      </c>
      <c r="D406" s="207"/>
      <c r="E406" s="198"/>
      <c r="F406" s="117" t="s">
        <v>525</v>
      </c>
      <c r="G406" s="47">
        <v>1</v>
      </c>
      <c r="H406" s="47">
        <v>3</v>
      </c>
      <c r="I406" s="47">
        <v>3</v>
      </c>
      <c r="J406" s="47">
        <v>3</v>
      </c>
      <c r="K406" s="47">
        <v>3</v>
      </c>
      <c r="L406" s="47">
        <v>3</v>
      </c>
      <c r="M406" s="47">
        <v>3</v>
      </c>
      <c r="N406" s="47">
        <v>3</v>
      </c>
      <c r="O406" s="47">
        <v>3</v>
      </c>
      <c r="P406" s="47">
        <v>3</v>
      </c>
      <c r="Q406" s="47">
        <v>3</v>
      </c>
      <c r="R406" s="47">
        <v>3</v>
      </c>
      <c r="S406" s="47">
        <v>3</v>
      </c>
      <c r="T406" s="48">
        <f t="shared" si="38"/>
        <v>36</v>
      </c>
    </row>
    <row r="407" spans="2:20">
      <c r="B407" s="216"/>
      <c r="C407" s="202">
        <v>21</v>
      </c>
      <c r="D407" s="207"/>
      <c r="E407" s="198"/>
      <c r="F407" s="117" t="s">
        <v>526</v>
      </c>
      <c r="G407" s="47">
        <v>5</v>
      </c>
      <c r="H407" s="47">
        <v>1</v>
      </c>
      <c r="I407" s="47">
        <v>1</v>
      </c>
      <c r="J407" s="47">
        <v>1</v>
      </c>
      <c r="K407" s="47">
        <v>1</v>
      </c>
      <c r="L407" s="47">
        <v>1</v>
      </c>
      <c r="M407" s="47">
        <v>1</v>
      </c>
      <c r="N407" s="47">
        <v>1</v>
      </c>
      <c r="O407" s="47">
        <v>1</v>
      </c>
      <c r="P407" s="47">
        <v>1</v>
      </c>
      <c r="Q407" s="47">
        <v>1</v>
      </c>
      <c r="R407" s="47">
        <v>1</v>
      </c>
      <c r="S407" s="47">
        <v>3</v>
      </c>
      <c r="T407" s="48">
        <f t="shared" si="38"/>
        <v>14</v>
      </c>
    </row>
    <row r="408" spans="2:20">
      <c r="B408" s="216"/>
      <c r="C408" s="202">
        <v>21</v>
      </c>
      <c r="D408" s="207"/>
      <c r="E408" s="198"/>
      <c r="F408" s="117" t="s">
        <v>520</v>
      </c>
      <c r="G408" s="47">
        <v>2</v>
      </c>
      <c r="H408" s="47">
        <v>3</v>
      </c>
      <c r="I408" s="47">
        <v>3</v>
      </c>
      <c r="J408" s="47">
        <v>3</v>
      </c>
      <c r="K408" s="47">
        <v>3</v>
      </c>
      <c r="L408" s="47">
        <v>3</v>
      </c>
      <c r="M408" s="47">
        <v>3</v>
      </c>
      <c r="N408" s="47">
        <v>3</v>
      </c>
      <c r="O408" s="47">
        <v>3</v>
      </c>
      <c r="P408" s="47">
        <v>3</v>
      </c>
      <c r="Q408" s="47">
        <v>3</v>
      </c>
      <c r="R408" s="47">
        <v>3</v>
      </c>
      <c r="S408" s="47">
        <v>3</v>
      </c>
      <c r="T408" s="48">
        <f t="shared" si="38"/>
        <v>36</v>
      </c>
    </row>
    <row r="409" spans="2:20">
      <c r="B409" s="216"/>
      <c r="C409" s="202">
        <v>21</v>
      </c>
      <c r="D409" s="207"/>
      <c r="E409" s="198"/>
      <c r="F409" s="120" t="s">
        <v>527</v>
      </c>
      <c r="G409" s="49">
        <v>1</v>
      </c>
      <c r="H409" s="49">
        <v>3</v>
      </c>
      <c r="I409" s="49">
        <v>3</v>
      </c>
      <c r="J409" s="49">
        <v>3</v>
      </c>
      <c r="K409" s="49">
        <v>3</v>
      </c>
      <c r="L409" s="49">
        <v>3</v>
      </c>
      <c r="M409" s="49">
        <v>3</v>
      </c>
      <c r="N409" s="49">
        <v>3</v>
      </c>
      <c r="O409" s="49">
        <v>3</v>
      </c>
      <c r="P409" s="49">
        <v>3</v>
      </c>
      <c r="Q409" s="49">
        <v>3</v>
      </c>
      <c r="R409" s="49">
        <v>3</v>
      </c>
      <c r="S409" s="49">
        <v>3</v>
      </c>
      <c r="T409" s="103">
        <f t="shared" si="38"/>
        <v>36</v>
      </c>
    </row>
    <row r="410" spans="2:20">
      <c r="B410" s="216"/>
      <c r="C410" s="202">
        <v>21</v>
      </c>
      <c r="D410" s="207" t="s">
        <v>698</v>
      </c>
      <c r="E410" s="198" t="s">
        <v>528</v>
      </c>
      <c r="F410" s="119" t="s">
        <v>529</v>
      </c>
      <c r="G410" s="46">
        <v>15</v>
      </c>
      <c r="H410" s="46">
        <v>1</v>
      </c>
      <c r="I410" s="46">
        <v>1</v>
      </c>
      <c r="J410" s="46">
        <v>1</v>
      </c>
      <c r="K410" s="46">
        <v>1</v>
      </c>
      <c r="L410" s="46">
        <v>1</v>
      </c>
      <c r="M410" s="46">
        <v>1</v>
      </c>
      <c r="N410" s="46">
        <v>1</v>
      </c>
      <c r="O410" s="46">
        <v>1</v>
      </c>
      <c r="P410" s="46">
        <v>1</v>
      </c>
      <c r="Q410" s="46">
        <v>1</v>
      </c>
      <c r="R410" s="46">
        <v>1</v>
      </c>
      <c r="S410" s="46">
        <v>1</v>
      </c>
      <c r="T410" s="104">
        <f t="shared" ref="T410:T436" si="40">SUM(H410:S410)</f>
        <v>12</v>
      </c>
    </row>
    <row r="411" spans="2:20">
      <c r="B411" s="216"/>
      <c r="C411" s="202">
        <v>22</v>
      </c>
      <c r="D411" s="207"/>
      <c r="E411" s="198"/>
      <c r="F411" s="117" t="s">
        <v>530</v>
      </c>
      <c r="G411" s="47">
        <v>1</v>
      </c>
      <c r="H411" s="47">
        <v>12</v>
      </c>
      <c r="I411" s="47">
        <v>12</v>
      </c>
      <c r="J411" s="47">
        <v>12</v>
      </c>
      <c r="K411" s="47">
        <v>12</v>
      </c>
      <c r="L411" s="47">
        <v>12</v>
      </c>
      <c r="M411" s="47">
        <v>12</v>
      </c>
      <c r="N411" s="47">
        <v>12</v>
      </c>
      <c r="O411" s="47">
        <v>12</v>
      </c>
      <c r="P411" s="47">
        <v>12</v>
      </c>
      <c r="Q411" s="47">
        <v>10</v>
      </c>
      <c r="R411" s="47">
        <v>5</v>
      </c>
      <c r="S411" s="47">
        <v>70</v>
      </c>
      <c r="T411" s="48">
        <f t="shared" si="40"/>
        <v>193</v>
      </c>
    </row>
    <row r="412" spans="2:20">
      <c r="B412" s="216"/>
      <c r="C412" s="202">
        <v>22</v>
      </c>
      <c r="D412" s="207"/>
      <c r="E412" s="198"/>
      <c r="F412" s="117" t="s">
        <v>531</v>
      </c>
      <c r="G412" s="47">
        <v>2</v>
      </c>
      <c r="H412" s="47">
        <f>H411</f>
        <v>12</v>
      </c>
      <c r="I412" s="47">
        <f t="shared" ref="I412:S412" si="41">I411</f>
        <v>12</v>
      </c>
      <c r="J412" s="47">
        <f t="shared" si="41"/>
        <v>12</v>
      </c>
      <c r="K412" s="47">
        <f t="shared" si="41"/>
        <v>12</v>
      </c>
      <c r="L412" s="47">
        <f t="shared" si="41"/>
        <v>12</v>
      </c>
      <c r="M412" s="47">
        <f t="shared" si="41"/>
        <v>12</v>
      </c>
      <c r="N412" s="47">
        <f t="shared" si="41"/>
        <v>12</v>
      </c>
      <c r="O412" s="47">
        <f t="shared" si="41"/>
        <v>12</v>
      </c>
      <c r="P412" s="47">
        <f t="shared" si="41"/>
        <v>12</v>
      </c>
      <c r="Q412" s="47">
        <f t="shared" si="41"/>
        <v>10</v>
      </c>
      <c r="R412" s="47">
        <f t="shared" si="41"/>
        <v>5</v>
      </c>
      <c r="S412" s="47">
        <f t="shared" si="41"/>
        <v>70</v>
      </c>
      <c r="T412" s="48">
        <f t="shared" si="40"/>
        <v>193</v>
      </c>
    </row>
    <row r="413" spans="2:20" ht="31.5">
      <c r="B413" s="216"/>
      <c r="C413" s="202">
        <v>22</v>
      </c>
      <c r="D413" s="207"/>
      <c r="E413" s="198"/>
      <c r="F413" s="117" t="s">
        <v>532</v>
      </c>
      <c r="G413" s="47">
        <v>15</v>
      </c>
      <c r="H413" s="46">
        <v>1</v>
      </c>
      <c r="I413" s="46">
        <v>1</v>
      </c>
      <c r="J413" s="46">
        <v>1</v>
      </c>
      <c r="K413" s="46">
        <v>1</v>
      </c>
      <c r="L413" s="46">
        <v>1</v>
      </c>
      <c r="M413" s="46">
        <v>1</v>
      </c>
      <c r="N413" s="46">
        <v>1</v>
      </c>
      <c r="O413" s="46">
        <v>1</v>
      </c>
      <c r="P413" s="46">
        <v>1</v>
      </c>
      <c r="Q413" s="46">
        <v>1</v>
      </c>
      <c r="R413" s="46">
        <v>1</v>
      </c>
      <c r="S413" s="46">
        <v>1</v>
      </c>
      <c r="T413" s="48">
        <f t="shared" si="40"/>
        <v>12</v>
      </c>
    </row>
    <row r="414" spans="2:20">
      <c r="B414" s="216"/>
      <c r="C414" s="202">
        <v>22</v>
      </c>
      <c r="D414" s="207"/>
      <c r="E414" s="198"/>
      <c r="F414" s="117" t="s">
        <v>533</v>
      </c>
      <c r="G414" s="47">
        <v>3</v>
      </c>
      <c r="H414" s="46">
        <v>1</v>
      </c>
      <c r="I414" s="46">
        <v>1</v>
      </c>
      <c r="J414" s="46">
        <v>1</v>
      </c>
      <c r="K414" s="46">
        <v>1</v>
      </c>
      <c r="L414" s="46">
        <v>1</v>
      </c>
      <c r="M414" s="46">
        <v>1</v>
      </c>
      <c r="N414" s="46">
        <v>1</v>
      </c>
      <c r="O414" s="46">
        <v>1</v>
      </c>
      <c r="P414" s="46">
        <v>1</v>
      </c>
      <c r="Q414" s="46">
        <v>1</v>
      </c>
      <c r="R414" s="46">
        <v>1</v>
      </c>
      <c r="S414" s="46">
        <v>1</v>
      </c>
      <c r="T414" s="48">
        <f t="shared" si="40"/>
        <v>12</v>
      </c>
    </row>
    <row r="415" spans="2:20">
      <c r="B415" s="216"/>
      <c r="C415" s="202">
        <v>22</v>
      </c>
      <c r="D415" s="207"/>
      <c r="E415" s="198"/>
      <c r="F415" s="117" t="s">
        <v>534</v>
      </c>
      <c r="G415" s="47">
        <v>2</v>
      </c>
      <c r="H415" s="46">
        <v>1</v>
      </c>
      <c r="I415" s="46">
        <v>1</v>
      </c>
      <c r="J415" s="46">
        <v>1</v>
      </c>
      <c r="K415" s="46">
        <v>1</v>
      </c>
      <c r="L415" s="46">
        <v>1</v>
      </c>
      <c r="M415" s="46">
        <v>1</v>
      </c>
      <c r="N415" s="46">
        <v>1</v>
      </c>
      <c r="O415" s="46">
        <v>1</v>
      </c>
      <c r="P415" s="46">
        <v>1</v>
      </c>
      <c r="Q415" s="46">
        <v>1</v>
      </c>
      <c r="R415" s="46">
        <v>1</v>
      </c>
      <c r="S415" s="46">
        <v>1</v>
      </c>
      <c r="T415" s="48">
        <f>SUM(H415:S415)</f>
        <v>12</v>
      </c>
    </row>
    <row r="416" spans="2:20">
      <c r="B416" s="216"/>
      <c r="C416" s="202">
        <v>22</v>
      </c>
      <c r="D416" s="207"/>
      <c r="E416" s="198"/>
      <c r="F416" s="120" t="s">
        <v>535</v>
      </c>
      <c r="G416" s="47">
        <v>15</v>
      </c>
      <c r="H416" s="46">
        <v>3</v>
      </c>
      <c r="I416" s="46">
        <v>3</v>
      </c>
      <c r="J416" s="46">
        <v>6</v>
      </c>
      <c r="K416" s="46">
        <v>3</v>
      </c>
      <c r="L416" s="46">
        <v>3</v>
      </c>
      <c r="M416" s="46">
        <v>3</v>
      </c>
      <c r="N416" s="46">
        <v>3</v>
      </c>
      <c r="O416" s="46">
        <v>3</v>
      </c>
      <c r="P416" s="46">
        <v>6</v>
      </c>
      <c r="Q416" s="46">
        <v>3</v>
      </c>
      <c r="R416" s="46">
        <v>3</v>
      </c>
      <c r="S416" s="46">
        <v>3</v>
      </c>
      <c r="T416" s="48">
        <f t="shared" si="40"/>
        <v>42</v>
      </c>
    </row>
    <row r="417" spans="2:20">
      <c r="B417" s="216"/>
      <c r="C417" s="202">
        <v>22</v>
      </c>
      <c r="D417" s="207"/>
      <c r="E417" s="198" t="s">
        <v>536</v>
      </c>
      <c r="F417" s="118" t="s">
        <v>537</v>
      </c>
      <c r="G417" s="40">
        <v>5</v>
      </c>
      <c r="H417" s="40">
        <v>1</v>
      </c>
      <c r="I417" s="40">
        <v>1</v>
      </c>
      <c r="J417" s="40">
        <v>1</v>
      </c>
      <c r="K417" s="40">
        <v>1</v>
      </c>
      <c r="L417" s="40">
        <v>1</v>
      </c>
      <c r="M417" s="40">
        <v>1</v>
      </c>
      <c r="N417" s="40">
        <v>1</v>
      </c>
      <c r="O417" s="40">
        <v>1</v>
      </c>
      <c r="P417" s="40">
        <v>1</v>
      </c>
      <c r="Q417" s="40">
        <v>1</v>
      </c>
      <c r="R417" s="40">
        <v>1</v>
      </c>
      <c r="S417" s="40">
        <v>1</v>
      </c>
      <c r="T417" s="45">
        <f t="shared" si="40"/>
        <v>12</v>
      </c>
    </row>
    <row r="418" spans="2:20">
      <c r="B418" s="216"/>
      <c r="C418" s="202">
        <v>22</v>
      </c>
      <c r="D418" s="207"/>
      <c r="E418" s="198"/>
      <c r="F418" s="117" t="s">
        <v>538</v>
      </c>
      <c r="G418" s="46">
        <v>45</v>
      </c>
      <c r="H418" s="46">
        <v>0</v>
      </c>
      <c r="I418" s="46">
        <v>0</v>
      </c>
      <c r="J418" s="46">
        <v>0</v>
      </c>
      <c r="K418" s="46">
        <v>0</v>
      </c>
      <c r="L418" s="46">
        <v>0</v>
      </c>
      <c r="M418" s="46">
        <v>0</v>
      </c>
      <c r="N418" s="46">
        <v>0</v>
      </c>
      <c r="O418" s="46">
        <v>0</v>
      </c>
      <c r="P418" s="46">
        <v>0</v>
      </c>
      <c r="Q418" s="46">
        <v>1</v>
      </c>
      <c r="R418" s="46">
        <v>1</v>
      </c>
      <c r="S418" s="46">
        <v>1</v>
      </c>
      <c r="T418" s="48">
        <f t="shared" si="40"/>
        <v>3</v>
      </c>
    </row>
    <row r="419" spans="2:20">
      <c r="B419" s="216"/>
      <c r="C419" s="202">
        <v>22</v>
      </c>
      <c r="D419" s="207"/>
      <c r="E419" s="198"/>
      <c r="F419" s="117" t="s">
        <v>539</v>
      </c>
      <c r="G419" s="47">
        <v>15</v>
      </c>
      <c r="H419" s="47">
        <v>10</v>
      </c>
      <c r="I419" s="47">
        <v>10</v>
      </c>
      <c r="J419" s="47">
        <v>10</v>
      </c>
      <c r="K419" s="47">
        <v>10</v>
      </c>
      <c r="L419" s="47">
        <v>10</v>
      </c>
      <c r="M419" s="47">
        <v>10</v>
      </c>
      <c r="N419" s="47">
        <v>10</v>
      </c>
      <c r="O419" s="47">
        <v>10</v>
      </c>
      <c r="P419" s="47">
        <v>10</v>
      </c>
      <c r="Q419" s="47">
        <v>10</v>
      </c>
      <c r="R419" s="47">
        <v>5</v>
      </c>
      <c r="S419" s="47">
        <v>170</v>
      </c>
      <c r="T419" s="48">
        <f t="shared" si="40"/>
        <v>275</v>
      </c>
    </row>
    <row r="420" spans="2:20" ht="31.5">
      <c r="B420" s="216"/>
      <c r="C420" s="202">
        <v>22</v>
      </c>
      <c r="D420" s="207"/>
      <c r="E420" s="198"/>
      <c r="F420" s="117" t="s">
        <v>540</v>
      </c>
      <c r="G420" s="47">
        <v>5</v>
      </c>
      <c r="H420" s="47">
        <v>10</v>
      </c>
      <c r="I420" s="47">
        <v>10</v>
      </c>
      <c r="J420" s="47">
        <v>10</v>
      </c>
      <c r="K420" s="47">
        <v>10</v>
      </c>
      <c r="L420" s="47">
        <v>10</v>
      </c>
      <c r="M420" s="47">
        <v>10</v>
      </c>
      <c r="N420" s="47">
        <v>10</v>
      </c>
      <c r="O420" s="47">
        <v>10</v>
      </c>
      <c r="P420" s="47">
        <v>10</v>
      </c>
      <c r="Q420" s="47">
        <v>10</v>
      </c>
      <c r="R420" s="47">
        <v>5</v>
      </c>
      <c r="S420" s="47">
        <v>170</v>
      </c>
      <c r="T420" s="48">
        <f t="shared" si="40"/>
        <v>275</v>
      </c>
    </row>
    <row r="421" spans="2:20">
      <c r="B421" s="216"/>
      <c r="C421" s="202">
        <v>22</v>
      </c>
      <c r="D421" s="207"/>
      <c r="E421" s="198"/>
      <c r="F421" s="117" t="s">
        <v>541</v>
      </c>
      <c r="G421" s="47">
        <v>1</v>
      </c>
      <c r="H421" s="47">
        <v>10</v>
      </c>
      <c r="I421" s="47">
        <v>10</v>
      </c>
      <c r="J421" s="47">
        <v>10</v>
      </c>
      <c r="K421" s="47">
        <v>10</v>
      </c>
      <c r="L421" s="47">
        <v>10</v>
      </c>
      <c r="M421" s="47">
        <v>10</v>
      </c>
      <c r="N421" s="47">
        <v>10</v>
      </c>
      <c r="O421" s="47">
        <v>10</v>
      </c>
      <c r="P421" s="47">
        <v>10</v>
      </c>
      <c r="Q421" s="47">
        <v>10</v>
      </c>
      <c r="R421" s="47">
        <v>5</v>
      </c>
      <c r="S421" s="47">
        <v>170</v>
      </c>
      <c r="T421" s="48">
        <f t="shared" si="40"/>
        <v>275</v>
      </c>
    </row>
    <row r="422" spans="2:20" ht="31.5">
      <c r="B422" s="216"/>
      <c r="C422" s="202">
        <v>22</v>
      </c>
      <c r="D422" s="207"/>
      <c r="E422" s="198"/>
      <c r="F422" s="117" t="s">
        <v>542</v>
      </c>
      <c r="G422" s="47">
        <v>30</v>
      </c>
      <c r="H422" s="47">
        <v>3</v>
      </c>
      <c r="I422" s="47">
        <v>3</v>
      </c>
      <c r="J422" s="47">
        <v>3</v>
      </c>
      <c r="K422" s="47">
        <v>3</v>
      </c>
      <c r="L422" s="47">
        <v>3</v>
      </c>
      <c r="M422" s="47">
        <v>3</v>
      </c>
      <c r="N422" s="47">
        <v>3</v>
      </c>
      <c r="O422" s="47">
        <v>3</v>
      </c>
      <c r="P422" s="47">
        <v>3</v>
      </c>
      <c r="Q422" s="47">
        <v>3</v>
      </c>
      <c r="R422" s="47">
        <v>3</v>
      </c>
      <c r="S422" s="47">
        <v>3</v>
      </c>
      <c r="T422" s="48">
        <f t="shared" si="40"/>
        <v>36</v>
      </c>
    </row>
    <row r="423" spans="2:20" ht="31.5">
      <c r="B423" s="216"/>
      <c r="C423" s="202">
        <v>22</v>
      </c>
      <c r="D423" s="207"/>
      <c r="E423" s="198"/>
      <c r="F423" s="117" t="s">
        <v>543</v>
      </c>
      <c r="G423" s="47">
        <v>180</v>
      </c>
      <c r="H423" s="47">
        <v>0</v>
      </c>
      <c r="I423" s="47">
        <v>0</v>
      </c>
      <c r="J423" s="47">
        <v>0</v>
      </c>
      <c r="K423" s="47">
        <v>0</v>
      </c>
      <c r="L423" s="47">
        <v>0</v>
      </c>
      <c r="M423" s="47">
        <v>0</v>
      </c>
      <c r="N423" s="47">
        <v>0</v>
      </c>
      <c r="O423" s="47">
        <v>0</v>
      </c>
      <c r="P423" s="47">
        <v>0</v>
      </c>
      <c r="Q423" s="47">
        <v>0</v>
      </c>
      <c r="R423" s="47">
        <v>0</v>
      </c>
      <c r="S423" s="47">
        <v>1</v>
      </c>
      <c r="T423" s="48">
        <f>SUM(H423:S423)</f>
        <v>1</v>
      </c>
    </row>
    <row r="424" spans="2:20">
      <c r="B424" s="216"/>
      <c r="C424" s="202">
        <v>22</v>
      </c>
      <c r="D424" s="207"/>
      <c r="E424" s="198"/>
      <c r="F424" s="117" t="s">
        <v>544</v>
      </c>
      <c r="G424" s="47">
        <v>5</v>
      </c>
      <c r="H424" s="47">
        <v>10</v>
      </c>
      <c r="I424" s="47">
        <v>10</v>
      </c>
      <c r="J424" s="47">
        <v>10</v>
      </c>
      <c r="K424" s="47">
        <v>10</v>
      </c>
      <c r="L424" s="47">
        <v>10</v>
      </c>
      <c r="M424" s="47">
        <v>10</v>
      </c>
      <c r="N424" s="47">
        <v>10</v>
      </c>
      <c r="O424" s="47">
        <v>10</v>
      </c>
      <c r="P424" s="47">
        <v>10</v>
      </c>
      <c r="Q424" s="47">
        <v>10</v>
      </c>
      <c r="R424" s="47">
        <v>5</v>
      </c>
      <c r="S424" s="47">
        <v>170</v>
      </c>
      <c r="T424" s="48">
        <f t="shared" si="40"/>
        <v>275</v>
      </c>
    </row>
    <row r="425" spans="2:20">
      <c r="B425" s="216"/>
      <c r="C425" s="202">
        <v>22</v>
      </c>
      <c r="D425" s="207"/>
      <c r="E425" s="198"/>
      <c r="F425" s="117" t="s">
        <v>545</v>
      </c>
      <c r="G425" s="47">
        <v>5</v>
      </c>
      <c r="H425" s="47">
        <v>3</v>
      </c>
      <c r="I425" s="47">
        <v>3</v>
      </c>
      <c r="J425" s="47">
        <v>3</v>
      </c>
      <c r="K425" s="47">
        <v>3</v>
      </c>
      <c r="L425" s="47">
        <v>3</v>
      </c>
      <c r="M425" s="47">
        <v>3</v>
      </c>
      <c r="N425" s="47">
        <v>3</v>
      </c>
      <c r="O425" s="47">
        <v>3</v>
      </c>
      <c r="P425" s="47">
        <v>3</v>
      </c>
      <c r="Q425" s="47">
        <v>3</v>
      </c>
      <c r="R425" s="47">
        <v>3</v>
      </c>
      <c r="S425" s="47">
        <v>3</v>
      </c>
      <c r="T425" s="48">
        <f t="shared" si="40"/>
        <v>36</v>
      </c>
    </row>
    <row r="426" spans="2:20">
      <c r="B426" s="216"/>
      <c r="C426" s="202">
        <v>22</v>
      </c>
      <c r="D426" s="207"/>
      <c r="E426" s="198"/>
      <c r="F426" s="117" t="s">
        <v>761</v>
      </c>
      <c r="G426" s="71">
        <v>5</v>
      </c>
      <c r="H426" s="71">
        <v>20</v>
      </c>
      <c r="I426" s="71">
        <v>10</v>
      </c>
      <c r="J426" s="71">
        <v>3</v>
      </c>
      <c r="K426" s="71">
        <v>3</v>
      </c>
      <c r="L426" s="71">
        <v>3</v>
      </c>
      <c r="M426" s="71">
        <v>3</v>
      </c>
      <c r="N426" s="71">
        <v>3</v>
      </c>
      <c r="O426" s="71">
        <v>3</v>
      </c>
      <c r="P426" s="71">
        <v>3</v>
      </c>
      <c r="Q426" s="71">
        <v>3</v>
      </c>
      <c r="R426" s="71">
        <v>3</v>
      </c>
      <c r="S426" s="71">
        <v>3</v>
      </c>
      <c r="T426" s="48">
        <f>SUM(H426:S426)</f>
        <v>60</v>
      </c>
    </row>
    <row r="427" spans="2:20">
      <c r="B427" s="216"/>
      <c r="C427" s="202">
        <v>22</v>
      </c>
      <c r="D427" s="207"/>
      <c r="E427" s="198"/>
      <c r="F427" s="120" t="s">
        <v>546</v>
      </c>
      <c r="G427" s="49">
        <v>7</v>
      </c>
      <c r="H427" s="49">
        <v>170</v>
      </c>
      <c r="I427" s="49">
        <v>10</v>
      </c>
      <c r="J427" s="49">
        <v>10</v>
      </c>
      <c r="K427" s="49">
        <v>10</v>
      </c>
      <c r="L427" s="49">
        <v>10</v>
      </c>
      <c r="M427" s="49">
        <v>10</v>
      </c>
      <c r="N427" s="49">
        <v>10</v>
      </c>
      <c r="O427" s="49">
        <v>10</v>
      </c>
      <c r="P427" s="49">
        <v>10</v>
      </c>
      <c r="Q427" s="49">
        <v>10</v>
      </c>
      <c r="R427" s="49">
        <v>10</v>
      </c>
      <c r="S427" s="49">
        <v>5</v>
      </c>
      <c r="T427" s="103">
        <f t="shared" si="40"/>
        <v>275</v>
      </c>
    </row>
    <row r="428" spans="2:20">
      <c r="B428" s="216"/>
      <c r="C428" s="202">
        <v>22</v>
      </c>
      <c r="D428" s="207"/>
      <c r="E428" s="198" t="s">
        <v>547</v>
      </c>
      <c r="F428" s="118" t="s">
        <v>548</v>
      </c>
      <c r="G428" s="75">
        <v>5</v>
      </c>
      <c r="H428" s="75">
        <v>0</v>
      </c>
      <c r="I428" s="75">
        <v>1</v>
      </c>
      <c r="J428" s="75">
        <v>0</v>
      </c>
      <c r="K428" s="75">
        <v>1</v>
      </c>
      <c r="L428" s="75">
        <v>0</v>
      </c>
      <c r="M428" s="75">
        <v>1</v>
      </c>
      <c r="N428" s="75">
        <v>0</v>
      </c>
      <c r="O428" s="75">
        <v>1</v>
      </c>
      <c r="P428" s="75">
        <v>0</v>
      </c>
      <c r="Q428" s="75">
        <v>2</v>
      </c>
      <c r="R428" s="75">
        <v>0</v>
      </c>
      <c r="S428" s="75">
        <v>0</v>
      </c>
      <c r="T428" s="48">
        <f t="shared" si="40"/>
        <v>6</v>
      </c>
    </row>
    <row r="429" spans="2:20">
      <c r="B429" s="216"/>
      <c r="C429" s="202">
        <v>22</v>
      </c>
      <c r="D429" s="207"/>
      <c r="E429" s="198"/>
      <c r="F429" s="117" t="s">
        <v>549</v>
      </c>
      <c r="G429" s="75">
        <v>15</v>
      </c>
      <c r="H429" s="75">
        <v>0</v>
      </c>
      <c r="I429" s="75">
        <v>1</v>
      </c>
      <c r="J429" s="75">
        <v>0</v>
      </c>
      <c r="K429" s="75">
        <v>1</v>
      </c>
      <c r="L429" s="75">
        <v>0</v>
      </c>
      <c r="M429" s="75">
        <v>1</v>
      </c>
      <c r="N429" s="75">
        <v>0</v>
      </c>
      <c r="O429" s="75">
        <v>1</v>
      </c>
      <c r="P429" s="75">
        <v>0</v>
      </c>
      <c r="Q429" s="75">
        <v>2</v>
      </c>
      <c r="R429" s="75">
        <v>0</v>
      </c>
      <c r="S429" s="75">
        <v>0</v>
      </c>
      <c r="T429" s="48">
        <f t="shared" si="40"/>
        <v>6</v>
      </c>
    </row>
    <row r="430" spans="2:20">
      <c r="B430" s="216"/>
      <c r="C430" s="202">
        <v>22</v>
      </c>
      <c r="D430" s="207"/>
      <c r="E430" s="198"/>
      <c r="F430" s="117" t="s">
        <v>550</v>
      </c>
      <c r="G430" s="76">
        <v>1</v>
      </c>
      <c r="H430" s="76">
        <v>0</v>
      </c>
      <c r="I430" s="76">
        <v>1</v>
      </c>
      <c r="J430" s="76">
        <v>0</v>
      </c>
      <c r="K430" s="76">
        <v>1</v>
      </c>
      <c r="L430" s="76">
        <v>0</v>
      </c>
      <c r="M430" s="76">
        <v>2</v>
      </c>
      <c r="N430" s="76">
        <v>0</v>
      </c>
      <c r="O430" s="76">
        <v>2</v>
      </c>
      <c r="P430" s="76">
        <v>0</v>
      </c>
      <c r="Q430" s="76">
        <v>3</v>
      </c>
      <c r="R430" s="76">
        <v>0</v>
      </c>
      <c r="S430" s="76">
        <v>3</v>
      </c>
      <c r="T430" s="48">
        <f t="shared" si="40"/>
        <v>12</v>
      </c>
    </row>
    <row r="431" spans="2:20">
      <c r="B431" s="216"/>
      <c r="C431" s="202">
        <v>22</v>
      </c>
      <c r="D431" s="207"/>
      <c r="E431" s="198"/>
      <c r="F431" s="117" t="s">
        <v>551</v>
      </c>
      <c r="G431" s="76">
        <v>5</v>
      </c>
      <c r="H431" s="76">
        <v>0</v>
      </c>
      <c r="I431" s="76">
        <v>3</v>
      </c>
      <c r="J431" s="76">
        <v>0</v>
      </c>
      <c r="K431" s="76">
        <v>3</v>
      </c>
      <c r="L431" s="76">
        <v>0</v>
      </c>
      <c r="M431" s="76">
        <v>3</v>
      </c>
      <c r="N431" s="76">
        <v>0</v>
      </c>
      <c r="O431" s="76">
        <v>3</v>
      </c>
      <c r="P431" s="76">
        <v>0</v>
      </c>
      <c r="Q431" s="76">
        <v>3</v>
      </c>
      <c r="R431" s="76">
        <v>0</v>
      </c>
      <c r="S431" s="76">
        <v>3</v>
      </c>
      <c r="T431" s="48">
        <f t="shared" si="40"/>
        <v>18</v>
      </c>
    </row>
    <row r="432" spans="2:20">
      <c r="B432" s="216"/>
      <c r="C432" s="202">
        <v>22</v>
      </c>
      <c r="D432" s="207"/>
      <c r="E432" s="198"/>
      <c r="F432" s="117" t="s">
        <v>552</v>
      </c>
      <c r="G432" s="76">
        <v>1</v>
      </c>
      <c r="H432" s="76">
        <v>0</v>
      </c>
      <c r="I432" s="76">
        <v>3</v>
      </c>
      <c r="J432" s="76">
        <v>0</v>
      </c>
      <c r="K432" s="76">
        <v>3</v>
      </c>
      <c r="L432" s="76">
        <v>0</v>
      </c>
      <c r="M432" s="76">
        <v>3</v>
      </c>
      <c r="N432" s="76">
        <v>0</v>
      </c>
      <c r="O432" s="76">
        <v>3</v>
      </c>
      <c r="P432" s="76">
        <v>0</v>
      </c>
      <c r="Q432" s="76">
        <v>3</v>
      </c>
      <c r="R432" s="76">
        <v>0</v>
      </c>
      <c r="S432" s="76">
        <v>3</v>
      </c>
      <c r="T432" s="48">
        <f t="shared" si="40"/>
        <v>18</v>
      </c>
    </row>
    <row r="433" spans="2:20">
      <c r="B433" s="216"/>
      <c r="C433" s="202">
        <v>22</v>
      </c>
      <c r="D433" s="207"/>
      <c r="E433" s="198"/>
      <c r="F433" s="117" t="s">
        <v>553</v>
      </c>
      <c r="G433" s="76">
        <v>30</v>
      </c>
      <c r="H433" s="76">
        <v>0</v>
      </c>
      <c r="I433" s="76">
        <v>0</v>
      </c>
      <c r="J433" s="76">
        <v>9</v>
      </c>
      <c r="K433" s="76">
        <v>5</v>
      </c>
      <c r="L433" s="76">
        <v>2</v>
      </c>
      <c r="M433" s="76">
        <v>3</v>
      </c>
      <c r="N433" s="76">
        <v>0</v>
      </c>
      <c r="O433" s="76">
        <v>4</v>
      </c>
      <c r="P433" s="76">
        <v>0</v>
      </c>
      <c r="Q433" s="76">
        <v>1</v>
      </c>
      <c r="R433" s="76">
        <v>0</v>
      </c>
      <c r="S433" s="76">
        <v>3</v>
      </c>
      <c r="T433" s="48">
        <f t="shared" si="40"/>
        <v>27</v>
      </c>
    </row>
    <row r="434" spans="2:20">
      <c r="B434" s="216"/>
      <c r="C434" s="202">
        <v>22</v>
      </c>
      <c r="D434" s="207"/>
      <c r="E434" s="198"/>
      <c r="F434" s="117" t="s">
        <v>554</v>
      </c>
      <c r="G434" s="76">
        <v>1</v>
      </c>
      <c r="H434" s="76">
        <v>0</v>
      </c>
      <c r="I434" s="76">
        <v>0</v>
      </c>
      <c r="J434" s="76">
        <v>9</v>
      </c>
      <c r="K434" s="76">
        <v>5</v>
      </c>
      <c r="L434" s="76">
        <v>2</v>
      </c>
      <c r="M434" s="76">
        <v>3</v>
      </c>
      <c r="N434" s="76">
        <v>0</v>
      </c>
      <c r="O434" s="76">
        <v>4</v>
      </c>
      <c r="P434" s="76">
        <v>0</v>
      </c>
      <c r="Q434" s="76">
        <v>1</v>
      </c>
      <c r="R434" s="76">
        <v>0</v>
      </c>
      <c r="S434" s="76">
        <v>3</v>
      </c>
      <c r="T434" s="48">
        <f t="shared" si="40"/>
        <v>27</v>
      </c>
    </row>
    <row r="435" spans="2:20">
      <c r="B435" s="216"/>
      <c r="C435" s="202">
        <v>22</v>
      </c>
      <c r="D435" s="207"/>
      <c r="E435" s="198"/>
      <c r="F435" s="117" t="s">
        <v>555</v>
      </c>
      <c r="G435" s="76">
        <v>1</v>
      </c>
      <c r="H435" s="76">
        <v>0</v>
      </c>
      <c r="I435" s="76">
        <v>1</v>
      </c>
      <c r="J435" s="76">
        <v>0</v>
      </c>
      <c r="K435" s="76">
        <v>1</v>
      </c>
      <c r="L435" s="76">
        <v>1</v>
      </c>
      <c r="M435" s="76">
        <v>1</v>
      </c>
      <c r="N435" s="76">
        <v>1</v>
      </c>
      <c r="O435" s="76">
        <v>1</v>
      </c>
      <c r="P435" s="76">
        <v>0</v>
      </c>
      <c r="Q435" s="76">
        <v>1</v>
      </c>
      <c r="R435" s="76">
        <v>1</v>
      </c>
      <c r="S435" s="76">
        <v>1</v>
      </c>
      <c r="T435" s="48">
        <f t="shared" si="40"/>
        <v>9</v>
      </c>
    </row>
    <row r="436" spans="2:20">
      <c r="B436" s="216"/>
      <c r="C436" s="202">
        <v>22</v>
      </c>
      <c r="D436" s="207"/>
      <c r="E436" s="198"/>
      <c r="F436" s="120" t="s">
        <v>556</v>
      </c>
      <c r="G436" s="47">
        <v>15</v>
      </c>
      <c r="H436" s="76">
        <v>0</v>
      </c>
      <c r="I436" s="76">
        <v>1</v>
      </c>
      <c r="J436" s="76">
        <v>0</v>
      </c>
      <c r="K436" s="76">
        <v>1</v>
      </c>
      <c r="L436" s="76">
        <v>1</v>
      </c>
      <c r="M436" s="76">
        <v>1</v>
      </c>
      <c r="N436" s="76">
        <v>1</v>
      </c>
      <c r="O436" s="76">
        <v>1</v>
      </c>
      <c r="P436" s="76">
        <v>0</v>
      </c>
      <c r="Q436" s="76">
        <v>1</v>
      </c>
      <c r="R436" s="76">
        <v>1</v>
      </c>
      <c r="S436" s="76">
        <v>1</v>
      </c>
      <c r="T436" s="48">
        <f t="shared" si="40"/>
        <v>9</v>
      </c>
    </row>
    <row r="437" spans="2:20" ht="31.5">
      <c r="B437" s="216"/>
      <c r="C437" s="202">
        <v>22</v>
      </c>
      <c r="D437" s="207" t="s">
        <v>29</v>
      </c>
      <c r="E437" s="198" t="s">
        <v>557</v>
      </c>
      <c r="F437" s="116" t="s">
        <v>558</v>
      </c>
      <c r="G437" s="50">
        <v>180</v>
      </c>
      <c r="H437" s="50">
        <v>1</v>
      </c>
      <c r="I437" s="50">
        <v>0</v>
      </c>
      <c r="J437" s="50">
        <v>0</v>
      </c>
      <c r="K437" s="50">
        <v>0</v>
      </c>
      <c r="L437" s="50">
        <v>0</v>
      </c>
      <c r="M437" s="50">
        <v>0</v>
      </c>
      <c r="N437" s="50">
        <v>0</v>
      </c>
      <c r="O437" s="50">
        <v>0</v>
      </c>
      <c r="P437" s="50">
        <v>0</v>
      </c>
      <c r="Q437" s="50">
        <v>1</v>
      </c>
      <c r="R437" s="50">
        <v>0</v>
      </c>
      <c r="S437" s="50">
        <v>0</v>
      </c>
      <c r="T437" s="51">
        <f t="shared" ref="T437:T461" si="42">SUM(H437:S437)</f>
        <v>2</v>
      </c>
    </row>
    <row r="438" spans="2:20">
      <c r="B438" s="216"/>
      <c r="C438" s="202">
        <v>23</v>
      </c>
      <c r="D438" s="207"/>
      <c r="E438" s="198"/>
      <c r="F438" s="111" t="s">
        <v>762</v>
      </c>
      <c r="G438" s="52">
        <v>5</v>
      </c>
      <c r="H438" s="52">
        <v>50</v>
      </c>
      <c r="I438" s="52">
        <v>3</v>
      </c>
      <c r="J438" s="52">
        <v>3</v>
      </c>
      <c r="K438" s="52">
        <v>3</v>
      </c>
      <c r="L438" s="52">
        <v>3</v>
      </c>
      <c r="M438" s="52">
        <v>3</v>
      </c>
      <c r="N438" s="52">
        <v>3</v>
      </c>
      <c r="O438" s="52">
        <v>3</v>
      </c>
      <c r="P438" s="52">
        <v>3</v>
      </c>
      <c r="Q438" s="52">
        <v>50</v>
      </c>
      <c r="R438" s="52">
        <v>50</v>
      </c>
      <c r="S438" s="52">
        <v>50</v>
      </c>
      <c r="T438" s="53">
        <f t="shared" si="42"/>
        <v>224</v>
      </c>
    </row>
    <row r="439" spans="2:20">
      <c r="B439" s="216"/>
      <c r="C439" s="202">
        <v>23</v>
      </c>
      <c r="D439" s="207"/>
      <c r="E439" s="198"/>
      <c r="F439" s="111" t="s">
        <v>559</v>
      </c>
      <c r="G439" s="52">
        <v>5</v>
      </c>
      <c r="H439" s="57">
        <v>2</v>
      </c>
      <c r="I439" s="57">
        <v>2</v>
      </c>
      <c r="J439" s="57">
        <v>2</v>
      </c>
      <c r="K439" s="57">
        <v>2</v>
      </c>
      <c r="L439" s="57">
        <v>2</v>
      </c>
      <c r="M439" s="57">
        <v>2</v>
      </c>
      <c r="N439" s="57">
        <v>2</v>
      </c>
      <c r="O439" s="57">
        <v>2</v>
      </c>
      <c r="P439" s="57">
        <v>2</v>
      </c>
      <c r="Q439" s="57">
        <v>2</v>
      </c>
      <c r="R439" s="57">
        <v>2</v>
      </c>
      <c r="S439" s="57">
        <v>2</v>
      </c>
      <c r="T439" s="58">
        <f t="shared" si="42"/>
        <v>24</v>
      </c>
    </row>
    <row r="440" spans="2:20">
      <c r="B440" s="216"/>
      <c r="C440" s="202">
        <v>23</v>
      </c>
      <c r="D440" s="207"/>
      <c r="E440" s="198"/>
      <c r="F440" s="113" t="s">
        <v>560</v>
      </c>
      <c r="G440" s="65">
        <v>60</v>
      </c>
      <c r="H440" s="59">
        <v>0</v>
      </c>
      <c r="I440" s="59">
        <v>0</v>
      </c>
      <c r="J440" s="59">
        <v>0</v>
      </c>
      <c r="K440" s="59">
        <v>0</v>
      </c>
      <c r="L440" s="59">
        <v>0</v>
      </c>
      <c r="M440" s="59">
        <v>1</v>
      </c>
      <c r="N440" s="59">
        <v>1</v>
      </c>
      <c r="O440" s="59">
        <v>0</v>
      </c>
      <c r="P440" s="59">
        <v>0</v>
      </c>
      <c r="Q440" s="59">
        <v>0</v>
      </c>
      <c r="R440" s="59">
        <v>0</v>
      </c>
      <c r="S440" s="59">
        <v>0</v>
      </c>
      <c r="T440" s="60">
        <f t="shared" si="42"/>
        <v>2</v>
      </c>
    </row>
    <row r="441" spans="2:20">
      <c r="B441" s="216"/>
      <c r="C441" s="202">
        <v>23</v>
      </c>
      <c r="D441" s="207"/>
      <c r="E441" s="198" t="s">
        <v>561</v>
      </c>
      <c r="F441" s="116" t="s">
        <v>683</v>
      </c>
      <c r="G441" s="57">
        <v>10</v>
      </c>
      <c r="H441" s="57">
        <v>0</v>
      </c>
      <c r="I441" s="57">
        <v>0</v>
      </c>
      <c r="J441" s="57">
        <v>0</v>
      </c>
      <c r="K441" s="57">
        <v>0</v>
      </c>
      <c r="L441" s="57">
        <v>5</v>
      </c>
      <c r="M441" s="57">
        <v>0</v>
      </c>
      <c r="N441" s="57">
        <v>0</v>
      </c>
      <c r="O441" s="57">
        <v>0</v>
      </c>
      <c r="P441" s="57">
        <v>0</v>
      </c>
      <c r="Q441" s="57">
        <v>5</v>
      </c>
      <c r="R441" s="57">
        <v>5</v>
      </c>
      <c r="S441" s="57">
        <v>0</v>
      </c>
      <c r="T441" s="58">
        <f t="shared" si="42"/>
        <v>15</v>
      </c>
    </row>
    <row r="442" spans="2:20">
      <c r="B442" s="216"/>
      <c r="C442" s="202">
        <v>23</v>
      </c>
      <c r="D442" s="207"/>
      <c r="E442" s="198"/>
      <c r="F442" s="111" t="s">
        <v>763</v>
      </c>
      <c r="G442" s="52">
        <v>5</v>
      </c>
      <c r="H442" s="52">
        <v>0</v>
      </c>
      <c r="I442" s="52">
        <v>0</v>
      </c>
      <c r="J442" s="52">
        <v>0</v>
      </c>
      <c r="K442" s="52">
        <v>0</v>
      </c>
      <c r="L442" s="52">
        <v>5</v>
      </c>
      <c r="M442" s="52">
        <v>0</v>
      </c>
      <c r="N442" s="52">
        <v>0</v>
      </c>
      <c r="O442" s="52">
        <v>0</v>
      </c>
      <c r="P442" s="52">
        <v>0</v>
      </c>
      <c r="Q442" s="52">
        <v>5</v>
      </c>
      <c r="R442" s="52">
        <v>5</v>
      </c>
      <c r="S442" s="52">
        <v>0</v>
      </c>
      <c r="T442" s="53">
        <f t="shared" si="42"/>
        <v>15</v>
      </c>
    </row>
    <row r="443" spans="2:20">
      <c r="B443" s="216"/>
      <c r="C443" s="202">
        <v>23</v>
      </c>
      <c r="D443" s="207"/>
      <c r="E443" s="198"/>
      <c r="F443" s="113" t="s">
        <v>562</v>
      </c>
      <c r="G443" s="59">
        <v>40</v>
      </c>
      <c r="H443" s="59">
        <v>0</v>
      </c>
      <c r="I443" s="59">
        <v>0</v>
      </c>
      <c r="J443" s="59">
        <v>0</v>
      </c>
      <c r="K443" s="59">
        <v>0</v>
      </c>
      <c r="L443" s="59">
        <v>0</v>
      </c>
      <c r="M443" s="59">
        <v>0</v>
      </c>
      <c r="N443" s="59">
        <v>0</v>
      </c>
      <c r="O443" s="59">
        <v>1</v>
      </c>
      <c r="P443" s="59">
        <v>0</v>
      </c>
      <c r="Q443" s="59">
        <v>0</v>
      </c>
      <c r="R443" s="59">
        <v>0</v>
      </c>
      <c r="S443" s="59">
        <v>0</v>
      </c>
      <c r="T443" s="60">
        <f t="shared" si="42"/>
        <v>1</v>
      </c>
    </row>
    <row r="444" spans="2:20">
      <c r="B444" s="216"/>
      <c r="C444" s="202">
        <v>23</v>
      </c>
      <c r="D444" s="207"/>
      <c r="E444" s="147" t="s">
        <v>563</v>
      </c>
      <c r="F444" s="147" t="s">
        <v>764</v>
      </c>
      <c r="G444" s="57">
        <v>5</v>
      </c>
      <c r="H444" s="64">
        <v>0</v>
      </c>
      <c r="I444" s="64">
        <v>0</v>
      </c>
      <c r="J444" s="64">
        <v>0</v>
      </c>
      <c r="K444" s="64">
        <v>1</v>
      </c>
      <c r="L444" s="64">
        <v>0</v>
      </c>
      <c r="M444" s="64">
        <v>0</v>
      </c>
      <c r="N444" s="64">
        <v>0</v>
      </c>
      <c r="O444" s="64">
        <v>1</v>
      </c>
      <c r="P444" s="64">
        <v>0</v>
      </c>
      <c r="Q444" s="64">
        <v>0</v>
      </c>
      <c r="R444" s="64">
        <v>1</v>
      </c>
      <c r="S444" s="64">
        <v>1</v>
      </c>
      <c r="T444" s="110">
        <f t="shared" si="42"/>
        <v>4</v>
      </c>
    </row>
    <row r="445" spans="2:20">
      <c r="B445" s="216"/>
      <c r="C445" s="202">
        <v>23</v>
      </c>
      <c r="D445" s="207"/>
      <c r="E445" s="151" t="s">
        <v>564</v>
      </c>
      <c r="F445" s="147" t="s">
        <v>764</v>
      </c>
      <c r="G445" s="64">
        <v>3</v>
      </c>
      <c r="H445" s="64">
        <v>0</v>
      </c>
      <c r="I445" s="64">
        <v>1</v>
      </c>
      <c r="J445" s="64">
        <v>0</v>
      </c>
      <c r="K445" s="64">
        <v>1</v>
      </c>
      <c r="L445" s="64">
        <v>0</v>
      </c>
      <c r="M445" s="64">
        <v>1</v>
      </c>
      <c r="N445" s="64">
        <v>0</v>
      </c>
      <c r="O445" s="64">
        <v>1</v>
      </c>
      <c r="P445" s="64">
        <v>0</v>
      </c>
      <c r="Q445" s="64">
        <v>1</v>
      </c>
      <c r="R445" s="64">
        <v>0</v>
      </c>
      <c r="S445" s="64">
        <v>1</v>
      </c>
      <c r="T445" s="110">
        <f t="shared" si="42"/>
        <v>6</v>
      </c>
    </row>
    <row r="446" spans="2:20">
      <c r="B446" s="216"/>
      <c r="C446" s="202">
        <v>23</v>
      </c>
      <c r="D446" s="207"/>
      <c r="E446" s="215" t="s">
        <v>565</v>
      </c>
      <c r="F446" s="116" t="s">
        <v>765</v>
      </c>
      <c r="G446" s="62">
        <v>50</v>
      </c>
      <c r="H446" s="50">
        <v>0</v>
      </c>
      <c r="I446" s="50">
        <v>0</v>
      </c>
      <c r="J446" s="50">
        <v>1</v>
      </c>
      <c r="K446" s="50">
        <v>0</v>
      </c>
      <c r="L446" s="50">
        <v>1</v>
      </c>
      <c r="M446" s="50">
        <v>0</v>
      </c>
      <c r="N446" s="50">
        <v>0</v>
      </c>
      <c r="O446" s="50">
        <v>0</v>
      </c>
      <c r="P446" s="50">
        <v>0</v>
      </c>
      <c r="Q446" s="50">
        <v>0</v>
      </c>
      <c r="R446" s="50">
        <v>0</v>
      </c>
      <c r="S446" s="50">
        <v>0</v>
      </c>
      <c r="T446" s="51">
        <f t="shared" si="42"/>
        <v>2</v>
      </c>
    </row>
    <row r="447" spans="2:20">
      <c r="B447" s="216"/>
      <c r="C447" s="202">
        <v>23</v>
      </c>
      <c r="D447" s="207"/>
      <c r="E447" s="215"/>
      <c r="F447" s="111" t="s">
        <v>566</v>
      </c>
      <c r="G447" s="52">
        <v>60</v>
      </c>
      <c r="H447" s="52">
        <v>0</v>
      </c>
      <c r="I447" s="52">
        <v>0</v>
      </c>
      <c r="J447" s="52">
        <v>1</v>
      </c>
      <c r="K447" s="57">
        <v>0</v>
      </c>
      <c r="L447" s="52">
        <v>1</v>
      </c>
      <c r="M447" s="52">
        <v>0</v>
      </c>
      <c r="N447" s="52">
        <v>0</v>
      </c>
      <c r="O447" s="52">
        <v>0</v>
      </c>
      <c r="P447" s="52">
        <v>0</v>
      </c>
      <c r="Q447" s="52">
        <v>0</v>
      </c>
      <c r="R447" s="52">
        <v>0</v>
      </c>
      <c r="S447" s="52">
        <v>0</v>
      </c>
      <c r="T447" s="53">
        <f t="shared" si="42"/>
        <v>2</v>
      </c>
    </row>
    <row r="448" spans="2:20">
      <c r="B448" s="216"/>
      <c r="C448" s="202">
        <v>23</v>
      </c>
      <c r="D448" s="207"/>
      <c r="E448" s="215"/>
      <c r="F448" s="111" t="s">
        <v>567</v>
      </c>
      <c r="G448" s="52">
        <v>60</v>
      </c>
      <c r="H448" s="57">
        <v>0</v>
      </c>
      <c r="I448" s="57">
        <v>0</v>
      </c>
      <c r="J448" s="52">
        <v>1</v>
      </c>
      <c r="K448" s="57">
        <v>0</v>
      </c>
      <c r="L448" s="52">
        <v>1</v>
      </c>
      <c r="M448" s="52">
        <v>0</v>
      </c>
      <c r="N448" s="52">
        <v>0</v>
      </c>
      <c r="O448" s="52">
        <v>0</v>
      </c>
      <c r="P448" s="52">
        <v>0</v>
      </c>
      <c r="Q448" s="52">
        <v>0</v>
      </c>
      <c r="R448" s="52">
        <v>0</v>
      </c>
      <c r="S448" s="52">
        <v>0</v>
      </c>
      <c r="T448" s="58">
        <f t="shared" si="42"/>
        <v>2</v>
      </c>
    </row>
    <row r="449" spans="1:20">
      <c r="B449" s="216"/>
      <c r="C449" s="202">
        <v>23</v>
      </c>
      <c r="D449" s="207"/>
      <c r="E449" s="215"/>
      <c r="F449" s="113" t="s">
        <v>568</v>
      </c>
      <c r="G449" s="59">
        <v>10</v>
      </c>
      <c r="H449" s="59">
        <v>0</v>
      </c>
      <c r="I449" s="59">
        <v>2</v>
      </c>
      <c r="J449" s="59">
        <v>2</v>
      </c>
      <c r="K449" s="59">
        <v>2</v>
      </c>
      <c r="L449" s="59">
        <v>2</v>
      </c>
      <c r="M449" s="59">
        <v>2</v>
      </c>
      <c r="N449" s="59">
        <v>2</v>
      </c>
      <c r="O449" s="59">
        <v>2</v>
      </c>
      <c r="P449" s="59">
        <v>2</v>
      </c>
      <c r="Q449" s="59">
        <v>2</v>
      </c>
      <c r="R449" s="59">
        <v>0</v>
      </c>
      <c r="S449" s="59">
        <v>0</v>
      </c>
      <c r="T449" s="60">
        <f t="shared" si="42"/>
        <v>18</v>
      </c>
    </row>
    <row r="450" spans="1:20">
      <c r="B450" s="216"/>
      <c r="C450" s="202">
        <v>23</v>
      </c>
      <c r="D450" s="207"/>
      <c r="E450" s="215" t="s">
        <v>569</v>
      </c>
      <c r="F450" s="116" t="s">
        <v>570</v>
      </c>
      <c r="G450" s="55">
        <v>1</v>
      </c>
      <c r="H450" s="55">
        <v>1</v>
      </c>
      <c r="I450" s="55">
        <v>1</v>
      </c>
      <c r="J450" s="55">
        <v>1</v>
      </c>
      <c r="K450" s="55">
        <v>1</v>
      </c>
      <c r="L450" s="55">
        <v>1</v>
      </c>
      <c r="M450" s="55">
        <v>1</v>
      </c>
      <c r="N450" s="55">
        <v>1</v>
      </c>
      <c r="O450" s="55">
        <v>1</v>
      </c>
      <c r="P450" s="55">
        <v>1</v>
      </c>
      <c r="Q450" s="55">
        <v>1</v>
      </c>
      <c r="R450" s="55">
        <v>1</v>
      </c>
      <c r="S450" s="55">
        <v>1</v>
      </c>
      <c r="T450" s="56">
        <f t="shared" si="42"/>
        <v>12</v>
      </c>
    </row>
    <row r="451" spans="1:20">
      <c r="B451" s="216"/>
      <c r="C451" s="202">
        <v>23</v>
      </c>
      <c r="D451" s="207"/>
      <c r="E451" s="215"/>
      <c r="F451" s="113" t="s">
        <v>571</v>
      </c>
      <c r="G451" s="59">
        <v>5</v>
      </c>
      <c r="H451" s="59">
        <v>1</v>
      </c>
      <c r="I451" s="59">
        <v>1</v>
      </c>
      <c r="J451" s="59">
        <v>1</v>
      </c>
      <c r="K451" s="59">
        <v>1</v>
      </c>
      <c r="L451" s="59">
        <v>1</v>
      </c>
      <c r="M451" s="59">
        <v>1</v>
      </c>
      <c r="N451" s="59">
        <v>1</v>
      </c>
      <c r="O451" s="59">
        <v>1</v>
      </c>
      <c r="P451" s="59">
        <v>1</v>
      </c>
      <c r="Q451" s="59">
        <v>1</v>
      </c>
      <c r="R451" s="59">
        <v>1</v>
      </c>
      <c r="S451" s="59">
        <v>1</v>
      </c>
      <c r="T451" s="60">
        <f t="shared" si="42"/>
        <v>12</v>
      </c>
    </row>
    <row r="452" spans="1:20">
      <c r="B452" s="216"/>
      <c r="C452" s="202">
        <v>23</v>
      </c>
      <c r="D452" s="207"/>
      <c r="E452" s="151" t="s">
        <v>572</v>
      </c>
      <c r="F452" s="147" t="s">
        <v>783</v>
      </c>
      <c r="G452" s="65">
        <v>5</v>
      </c>
      <c r="H452" s="65">
        <v>5</v>
      </c>
      <c r="I452" s="65">
        <v>5</v>
      </c>
      <c r="J452" s="65">
        <v>5</v>
      </c>
      <c r="K452" s="65">
        <v>5</v>
      </c>
      <c r="L452" s="65">
        <v>5</v>
      </c>
      <c r="M452" s="65">
        <v>5</v>
      </c>
      <c r="N452" s="65">
        <v>5</v>
      </c>
      <c r="O452" s="65">
        <v>5</v>
      </c>
      <c r="P452" s="65">
        <v>5</v>
      </c>
      <c r="Q452" s="65">
        <v>5</v>
      </c>
      <c r="R452" s="65">
        <v>5</v>
      </c>
      <c r="S452" s="65">
        <v>5</v>
      </c>
      <c r="T452" s="60">
        <f>SUM(H452:S452)</f>
        <v>60</v>
      </c>
    </row>
    <row r="453" spans="1:20">
      <c r="B453" s="216"/>
      <c r="C453" s="202">
        <v>23</v>
      </c>
      <c r="D453" s="207"/>
      <c r="E453" s="151" t="s">
        <v>573</v>
      </c>
      <c r="F453" s="147" t="s">
        <v>766</v>
      </c>
      <c r="G453" s="65">
        <v>5</v>
      </c>
      <c r="H453" s="65">
        <v>1</v>
      </c>
      <c r="I453" s="65">
        <v>1</v>
      </c>
      <c r="J453" s="65">
        <v>1</v>
      </c>
      <c r="K453" s="65">
        <v>1</v>
      </c>
      <c r="L453" s="65">
        <v>1</v>
      </c>
      <c r="M453" s="65">
        <v>1</v>
      </c>
      <c r="N453" s="65">
        <v>1</v>
      </c>
      <c r="O453" s="65">
        <v>1</v>
      </c>
      <c r="P453" s="65">
        <v>1</v>
      </c>
      <c r="Q453" s="65">
        <v>1</v>
      </c>
      <c r="R453" s="65">
        <v>1</v>
      </c>
      <c r="S453" s="65">
        <v>1</v>
      </c>
      <c r="T453" s="60">
        <f t="shared" si="42"/>
        <v>12</v>
      </c>
    </row>
    <row r="454" spans="1:20">
      <c r="B454" s="216"/>
      <c r="C454" s="202">
        <v>23</v>
      </c>
      <c r="D454" s="207"/>
      <c r="E454" s="215" t="s">
        <v>574</v>
      </c>
      <c r="F454" s="116" t="s">
        <v>575</v>
      </c>
      <c r="G454" s="129">
        <v>60</v>
      </c>
      <c r="H454" s="129">
        <v>1</v>
      </c>
      <c r="I454" s="129">
        <v>0</v>
      </c>
      <c r="J454" s="129">
        <v>0</v>
      </c>
      <c r="K454" s="129">
        <v>0</v>
      </c>
      <c r="L454" s="129">
        <v>0</v>
      </c>
      <c r="M454" s="129">
        <v>0</v>
      </c>
      <c r="N454" s="129">
        <v>0</v>
      </c>
      <c r="O454" s="129">
        <v>0</v>
      </c>
      <c r="P454" s="129">
        <v>0</v>
      </c>
      <c r="Q454" s="129">
        <v>0</v>
      </c>
      <c r="R454" s="129">
        <v>0</v>
      </c>
      <c r="S454" s="129">
        <v>0</v>
      </c>
      <c r="T454" s="124">
        <f t="shared" si="42"/>
        <v>1</v>
      </c>
    </row>
    <row r="455" spans="1:20">
      <c r="B455" s="216"/>
      <c r="C455" s="202">
        <v>23</v>
      </c>
      <c r="D455" s="207"/>
      <c r="E455" s="215"/>
      <c r="F455" s="113" t="s">
        <v>576</v>
      </c>
      <c r="G455" s="114">
        <v>40</v>
      </c>
      <c r="H455" s="114">
        <v>1</v>
      </c>
      <c r="I455" s="114">
        <v>1</v>
      </c>
      <c r="J455" s="114">
        <v>1</v>
      </c>
      <c r="K455" s="114">
        <v>1</v>
      </c>
      <c r="L455" s="114">
        <v>1</v>
      </c>
      <c r="M455" s="114">
        <v>1</v>
      </c>
      <c r="N455" s="114">
        <v>1</v>
      </c>
      <c r="O455" s="114">
        <v>1</v>
      </c>
      <c r="P455" s="114">
        <v>1</v>
      </c>
      <c r="Q455" s="114">
        <v>1</v>
      </c>
      <c r="R455" s="114">
        <v>1</v>
      </c>
      <c r="S455" s="114">
        <v>1</v>
      </c>
      <c r="T455" s="128">
        <f t="shared" si="42"/>
        <v>12</v>
      </c>
    </row>
    <row r="456" spans="1:20" ht="31.5">
      <c r="B456" s="216"/>
      <c r="C456" s="202">
        <v>23</v>
      </c>
      <c r="D456" s="207"/>
      <c r="E456" s="215" t="s">
        <v>577</v>
      </c>
      <c r="F456" s="116" t="s">
        <v>578</v>
      </c>
      <c r="G456" s="123">
        <v>10</v>
      </c>
      <c r="H456" s="123">
        <v>1</v>
      </c>
      <c r="I456" s="123">
        <v>1</v>
      </c>
      <c r="J456" s="123">
        <v>1</v>
      </c>
      <c r="K456" s="123">
        <v>1</v>
      </c>
      <c r="L456" s="123">
        <v>1</v>
      </c>
      <c r="M456" s="123">
        <v>1</v>
      </c>
      <c r="N456" s="123">
        <v>1</v>
      </c>
      <c r="O456" s="123">
        <v>1</v>
      </c>
      <c r="P456" s="123">
        <v>1</v>
      </c>
      <c r="Q456" s="123">
        <v>1</v>
      </c>
      <c r="R456" s="123">
        <v>1</v>
      </c>
      <c r="S456" s="123">
        <v>110</v>
      </c>
      <c r="T456" s="124">
        <f t="shared" si="42"/>
        <v>121</v>
      </c>
    </row>
    <row r="457" spans="1:20">
      <c r="B457" s="216"/>
      <c r="C457" s="202">
        <v>23</v>
      </c>
      <c r="D457" s="207"/>
      <c r="E457" s="215"/>
      <c r="F457" s="111" t="s">
        <v>579</v>
      </c>
      <c r="G457" s="125">
        <v>10</v>
      </c>
      <c r="H457" s="125">
        <v>38</v>
      </c>
      <c r="I457" s="125">
        <v>0</v>
      </c>
      <c r="J457" s="125">
        <v>0</v>
      </c>
      <c r="K457" s="125">
        <v>0</v>
      </c>
      <c r="L457" s="125">
        <v>1</v>
      </c>
      <c r="M457" s="125">
        <v>0</v>
      </c>
      <c r="N457" s="125">
        <v>0</v>
      </c>
      <c r="O457" s="125">
        <v>0</v>
      </c>
      <c r="P457" s="125">
        <v>0</v>
      </c>
      <c r="Q457" s="125">
        <v>1</v>
      </c>
      <c r="R457" s="125">
        <v>0</v>
      </c>
      <c r="S457" s="125">
        <v>1</v>
      </c>
      <c r="T457" s="126">
        <f t="shared" si="42"/>
        <v>41</v>
      </c>
    </row>
    <row r="458" spans="1:20">
      <c r="B458" s="216"/>
      <c r="C458" s="202">
        <v>23</v>
      </c>
      <c r="D458" s="207"/>
      <c r="E458" s="215"/>
      <c r="F458" s="113" t="s">
        <v>580</v>
      </c>
      <c r="G458" s="127">
        <v>5</v>
      </c>
      <c r="H458" s="127">
        <v>1</v>
      </c>
      <c r="I458" s="127">
        <v>100</v>
      </c>
      <c r="J458" s="127">
        <v>1</v>
      </c>
      <c r="K458" s="127">
        <v>1</v>
      </c>
      <c r="L458" s="127">
        <v>1</v>
      </c>
      <c r="M458" s="127">
        <v>1</v>
      </c>
      <c r="N458" s="127">
        <v>1</v>
      </c>
      <c r="O458" s="127">
        <v>1</v>
      </c>
      <c r="P458" s="127">
        <v>1</v>
      </c>
      <c r="Q458" s="127">
        <v>1</v>
      </c>
      <c r="R458" s="127">
        <v>1</v>
      </c>
      <c r="S458" s="127">
        <v>1</v>
      </c>
      <c r="T458" s="128">
        <f t="shared" si="42"/>
        <v>111</v>
      </c>
    </row>
    <row r="459" spans="1:20" ht="31.5">
      <c r="B459" s="216"/>
      <c r="C459" s="202">
        <v>23</v>
      </c>
      <c r="D459" s="207"/>
      <c r="E459" s="215" t="s">
        <v>581</v>
      </c>
      <c r="F459" s="116" t="s">
        <v>582</v>
      </c>
      <c r="G459" s="123">
        <v>30</v>
      </c>
      <c r="H459" s="123">
        <v>0</v>
      </c>
      <c r="I459" s="123">
        <v>0</v>
      </c>
      <c r="J459" s="123">
        <v>0</v>
      </c>
      <c r="K459" s="123">
        <v>0</v>
      </c>
      <c r="L459" s="123">
        <v>0</v>
      </c>
      <c r="M459" s="123">
        <v>0</v>
      </c>
      <c r="N459" s="123">
        <v>0</v>
      </c>
      <c r="O459" s="123">
        <v>0</v>
      </c>
      <c r="P459" s="123">
        <v>0</v>
      </c>
      <c r="Q459" s="123">
        <v>0</v>
      </c>
      <c r="R459" s="123">
        <v>10</v>
      </c>
      <c r="S459" s="123">
        <v>16</v>
      </c>
      <c r="T459" s="124">
        <f t="shared" si="42"/>
        <v>26</v>
      </c>
    </row>
    <row r="460" spans="1:20">
      <c r="B460" s="216"/>
      <c r="C460" s="202">
        <v>23</v>
      </c>
      <c r="D460" s="207"/>
      <c r="E460" s="215"/>
      <c r="F460" s="111" t="s">
        <v>583</v>
      </c>
      <c r="G460" s="125">
        <v>30</v>
      </c>
      <c r="H460" s="125">
        <v>0</v>
      </c>
      <c r="I460" s="125">
        <v>0</v>
      </c>
      <c r="J460" s="125">
        <v>0</v>
      </c>
      <c r="K460" s="125">
        <v>0</v>
      </c>
      <c r="L460" s="125">
        <v>0</v>
      </c>
      <c r="M460" s="125">
        <v>0</v>
      </c>
      <c r="N460" s="125">
        <v>0</v>
      </c>
      <c r="O460" s="125">
        <v>0</v>
      </c>
      <c r="P460" s="125">
        <v>0</v>
      </c>
      <c r="Q460" s="125">
        <v>0</v>
      </c>
      <c r="R460" s="125">
        <v>10</v>
      </c>
      <c r="S460" s="125">
        <v>16</v>
      </c>
      <c r="T460" s="126">
        <f t="shared" si="42"/>
        <v>26</v>
      </c>
    </row>
    <row r="461" spans="1:20">
      <c r="B461" s="216"/>
      <c r="C461" s="202">
        <v>23</v>
      </c>
      <c r="D461" s="207"/>
      <c r="E461" s="215"/>
      <c r="F461" s="113" t="s">
        <v>584</v>
      </c>
      <c r="G461" s="127">
        <v>30</v>
      </c>
      <c r="H461" s="127">
        <v>2</v>
      </c>
      <c r="I461" s="127">
        <v>0</v>
      </c>
      <c r="J461" s="127">
        <v>0</v>
      </c>
      <c r="K461" s="127">
        <v>0</v>
      </c>
      <c r="L461" s="127">
        <v>0</v>
      </c>
      <c r="M461" s="127">
        <v>0</v>
      </c>
      <c r="N461" s="127">
        <v>0</v>
      </c>
      <c r="O461" s="127">
        <v>0</v>
      </c>
      <c r="P461" s="127">
        <v>0</v>
      </c>
      <c r="Q461" s="127">
        <v>0</v>
      </c>
      <c r="R461" s="127">
        <v>2</v>
      </c>
      <c r="S461" s="127">
        <v>2</v>
      </c>
      <c r="T461" s="128">
        <f t="shared" si="42"/>
        <v>6</v>
      </c>
    </row>
    <row r="462" spans="1:20">
      <c r="B462" s="216"/>
      <c r="C462" s="202">
        <v>23</v>
      </c>
      <c r="D462" s="207"/>
      <c r="E462" s="198" t="s">
        <v>585</v>
      </c>
      <c r="F462" s="116" t="s">
        <v>586</v>
      </c>
      <c r="G462" s="50">
        <v>120</v>
      </c>
      <c r="H462" s="50">
        <v>0</v>
      </c>
      <c r="I462" s="50">
        <v>0</v>
      </c>
      <c r="J462" s="50">
        <v>0</v>
      </c>
      <c r="K462" s="50">
        <v>0</v>
      </c>
      <c r="L462" s="50">
        <v>0</v>
      </c>
      <c r="M462" s="50">
        <v>0</v>
      </c>
      <c r="N462" s="50">
        <v>1</v>
      </c>
      <c r="O462" s="50">
        <v>0</v>
      </c>
      <c r="P462" s="50">
        <v>0</v>
      </c>
      <c r="Q462" s="50">
        <v>0</v>
      </c>
      <c r="R462" s="50">
        <v>0</v>
      </c>
      <c r="S462" s="50">
        <v>0</v>
      </c>
      <c r="T462" s="51">
        <f>SUM(H462:S462)</f>
        <v>1</v>
      </c>
    </row>
    <row r="463" spans="1:20">
      <c r="B463" s="216"/>
      <c r="C463" s="202">
        <v>23</v>
      </c>
      <c r="D463" s="207"/>
      <c r="E463" s="198"/>
      <c r="F463" s="113" t="s">
        <v>587</v>
      </c>
      <c r="G463" s="59">
        <v>3</v>
      </c>
      <c r="H463" s="59">
        <v>0</v>
      </c>
      <c r="I463" s="59">
        <v>0</v>
      </c>
      <c r="J463" s="59">
        <v>0</v>
      </c>
      <c r="K463" s="59">
        <v>0</v>
      </c>
      <c r="L463" s="59">
        <v>0</v>
      </c>
      <c r="M463" s="59">
        <v>0</v>
      </c>
      <c r="N463" s="59">
        <v>160</v>
      </c>
      <c r="O463" s="59">
        <v>0</v>
      </c>
      <c r="P463" s="59">
        <v>0</v>
      </c>
      <c r="Q463" s="59">
        <v>0</v>
      </c>
      <c r="R463" s="59">
        <v>0</v>
      </c>
      <c r="S463" s="59">
        <v>0</v>
      </c>
      <c r="T463" s="60">
        <f>SUM(H463:S463)</f>
        <v>160</v>
      </c>
    </row>
    <row r="464" spans="1:20">
      <c r="A464" s="78"/>
      <c r="B464" s="216"/>
      <c r="C464" s="202">
        <v>23</v>
      </c>
      <c r="D464" s="207" t="s">
        <v>699</v>
      </c>
      <c r="E464" s="147" t="s">
        <v>588</v>
      </c>
      <c r="F464" s="147" t="s">
        <v>589</v>
      </c>
      <c r="G464" s="65">
        <v>30</v>
      </c>
      <c r="H464" s="65">
        <v>3</v>
      </c>
      <c r="I464" s="65">
        <v>3</v>
      </c>
      <c r="J464" s="65">
        <v>6</v>
      </c>
      <c r="K464" s="65">
        <v>3</v>
      </c>
      <c r="L464" s="65">
        <v>3</v>
      </c>
      <c r="M464" s="65">
        <v>3</v>
      </c>
      <c r="N464" s="65">
        <v>3</v>
      </c>
      <c r="O464" s="65">
        <v>3</v>
      </c>
      <c r="P464" s="65">
        <v>6</v>
      </c>
      <c r="Q464" s="65">
        <v>3</v>
      </c>
      <c r="R464" s="65">
        <v>3</v>
      </c>
      <c r="S464" s="65">
        <v>3</v>
      </c>
      <c r="T464" s="74">
        <f t="shared" ref="T464:T469" si="43">SUM(H464:S464)</f>
        <v>42</v>
      </c>
    </row>
    <row r="465" spans="1:20" ht="31.5">
      <c r="A465" s="78"/>
      <c r="B465" s="216"/>
      <c r="C465" s="202">
        <v>24</v>
      </c>
      <c r="D465" s="207"/>
      <c r="E465" s="147" t="s">
        <v>590</v>
      </c>
      <c r="F465" s="147" t="s">
        <v>591</v>
      </c>
      <c r="G465" s="77">
        <v>8</v>
      </c>
      <c r="H465" s="77">
        <v>8</v>
      </c>
      <c r="I465" s="77">
        <v>7</v>
      </c>
      <c r="J465" s="77">
        <v>25</v>
      </c>
      <c r="K465" s="77">
        <v>41</v>
      </c>
      <c r="L465" s="77">
        <v>11</v>
      </c>
      <c r="M465" s="77">
        <v>9</v>
      </c>
      <c r="N465" s="77">
        <v>13</v>
      </c>
      <c r="O465" s="77">
        <v>19</v>
      </c>
      <c r="P465" s="77">
        <v>30</v>
      </c>
      <c r="Q465" s="77">
        <v>11</v>
      </c>
      <c r="R465" s="77">
        <v>15</v>
      </c>
      <c r="S465" s="77">
        <v>9</v>
      </c>
      <c r="T465" s="74">
        <f t="shared" si="43"/>
        <v>198</v>
      </c>
    </row>
    <row r="466" spans="1:20">
      <c r="A466" s="78"/>
      <c r="B466" s="216"/>
      <c r="C466" s="202">
        <v>24</v>
      </c>
      <c r="D466" s="207"/>
      <c r="E466" s="147" t="s">
        <v>592</v>
      </c>
      <c r="F466" s="147" t="s">
        <v>593</v>
      </c>
      <c r="G466" s="77">
        <v>30</v>
      </c>
      <c r="H466" s="77">
        <v>1</v>
      </c>
      <c r="I466" s="77">
        <v>1</v>
      </c>
      <c r="J466" s="77">
        <v>2</v>
      </c>
      <c r="K466" s="77">
        <v>1</v>
      </c>
      <c r="L466" s="77">
        <v>1</v>
      </c>
      <c r="M466" s="77">
        <v>1</v>
      </c>
      <c r="N466" s="77">
        <v>1</v>
      </c>
      <c r="O466" s="77">
        <v>1</v>
      </c>
      <c r="P466" s="77">
        <v>2</v>
      </c>
      <c r="Q466" s="77">
        <v>1</v>
      </c>
      <c r="R466" s="77">
        <v>1</v>
      </c>
      <c r="S466" s="77">
        <v>1</v>
      </c>
      <c r="T466" s="74">
        <f t="shared" si="43"/>
        <v>14</v>
      </c>
    </row>
    <row r="467" spans="1:20">
      <c r="A467" s="78"/>
      <c r="B467" s="216"/>
      <c r="C467" s="202">
        <v>24</v>
      </c>
      <c r="D467" s="207"/>
      <c r="E467" s="198" t="s">
        <v>594</v>
      </c>
      <c r="F467" s="116" t="s">
        <v>711</v>
      </c>
      <c r="G467" s="123">
        <v>10</v>
      </c>
      <c r="H467" s="123">
        <v>1</v>
      </c>
      <c r="I467" s="123">
        <v>1</v>
      </c>
      <c r="J467" s="123">
        <v>2</v>
      </c>
      <c r="K467" s="123">
        <v>1</v>
      </c>
      <c r="L467" s="123">
        <v>1</v>
      </c>
      <c r="M467" s="123">
        <v>1</v>
      </c>
      <c r="N467" s="123">
        <v>1</v>
      </c>
      <c r="O467" s="123">
        <v>2</v>
      </c>
      <c r="P467" s="123">
        <v>1</v>
      </c>
      <c r="Q467" s="123">
        <v>1</v>
      </c>
      <c r="R467" s="123">
        <v>1</v>
      </c>
      <c r="S467" s="123">
        <v>1</v>
      </c>
      <c r="T467" s="124">
        <f t="shared" si="43"/>
        <v>14</v>
      </c>
    </row>
    <row r="468" spans="1:20">
      <c r="A468" s="78"/>
      <c r="B468" s="216"/>
      <c r="C468" s="202">
        <v>24</v>
      </c>
      <c r="D468" s="207"/>
      <c r="E468" s="214"/>
      <c r="F468" s="111" t="s">
        <v>595</v>
      </c>
      <c r="G468" s="125">
        <v>5</v>
      </c>
      <c r="H468" s="125">
        <v>3</v>
      </c>
      <c r="I468" s="125">
        <v>3</v>
      </c>
      <c r="J468" s="125">
        <v>6</v>
      </c>
      <c r="K468" s="125">
        <v>3</v>
      </c>
      <c r="L468" s="125">
        <v>3</v>
      </c>
      <c r="M468" s="125">
        <v>3</v>
      </c>
      <c r="N468" s="125">
        <v>3</v>
      </c>
      <c r="O468" s="125">
        <v>6</v>
      </c>
      <c r="P468" s="125">
        <v>3</v>
      </c>
      <c r="Q468" s="125">
        <v>3</v>
      </c>
      <c r="R468" s="125">
        <v>3</v>
      </c>
      <c r="S468" s="125">
        <v>1</v>
      </c>
      <c r="T468" s="126">
        <f t="shared" si="43"/>
        <v>40</v>
      </c>
    </row>
    <row r="469" spans="1:20">
      <c r="A469" s="78"/>
      <c r="B469" s="216"/>
      <c r="C469" s="202">
        <v>24</v>
      </c>
      <c r="D469" s="207"/>
      <c r="E469" s="214"/>
      <c r="F469" s="113" t="s">
        <v>596</v>
      </c>
      <c r="G469" s="127">
        <v>30</v>
      </c>
      <c r="H469" s="127">
        <v>1</v>
      </c>
      <c r="I469" s="127">
        <v>1</v>
      </c>
      <c r="J469" s="127">
        <v>2</v>
      </c>
      <c r="K469" s="127">
        <v>1</v>
      </c>
      <c r="L469" s="127">
        <v>1</v>
      </c>
      <c r="M469" s="127">
        <v>1</v>
      </c>
      <c r="N469" s="127">
        <v>1</v>
      </c>
      <c r="O469" s="127">
        <v>2</v>
      </c>
      <c r="P469" s="127">
        <v>1</v>
      </c>
      <c r="Q469" s="127">
        <v>1</v>
      </c>
      <c r="R469" s="127">
        <v>1</v>
      </c>
      <c r="S469" s="127">
        <v>1</v>
      </c>
      <c r="T469" s="128">
        <f t="shared" si="43"/>
        <v>14</v>
      </c>
    </row>
    <row r="470" spans="1:20">
      <c r="B470" s="216"/>
      <c r="C470" s="202">
        <v>24</v>
      </c>
      <c r="D470" s="207" t="s">
        <v>30</v>
      </c>
      <c r="E470" s="198" t="s">
        <v>597</v>
      </c>
      <c r="F470" s="116" t="s">
        <v>598</v>
      </c>
      <c r="G470" s="52">
        <v>15</v>
      </c>
      <c r="H470" s="52">
        <v>0</v>
      </c>
      <c r="I470" s="52">
        <v>0</v>
      </c>
      <c r="J470" s="52">
        <v>0</v>
      </c>
      <c r="K470" s="52">
        <v>0</v>
      </c>
      <c r="L470" s="52">
        <v>65</v>
      </c>
      <c r="M470" s="52">
        <v>0</v>
      </c>
      <c r="N470" s="52">
        <v>0</v>
      </c>
      <c r="O470" s="52">
        <v>0</v>
      </c>
      <c r="P470" s="52">
        <v>0</v>
      </c>
      <c r="Q470" s="52">
        <v>0</v>
      </c>
      <c r="R470" s="52">
        <v>0</v>
      </c>
      <c r="S470" s="52">
        <v>0</v>
      </c>
      <c r="T470" s="53">
        <f t="shared" ref="T470:T483" si="44">SUM(H470:S470)</f>
        <v>65</v>
      </c>
    </row>
    <row r="471" spans="1:20">
      <c r="B471" s="216"/>
      <c r="C471" s="202">
        <v>25</v>
      </c>
      <c r="D471" s="207"/>
      <c r="E471" s="198"/>
      <c r="F471" s="111" t="s">
        <v>315</v>
      </c>
      <c r="G471" s="52">
        <v>10</v>
      </c>
      <c r="H471" s="52">
        <v>0</v>
      </c>
      <c r="I471" s="52">
        <v>0</v>
      </c>
      <c r="J471" s="52">
        <v>0</v>
      </c>
      <c r="K471" s="52">
        <v>0</v>
      </c>
      <c r="L471" s="52">
        <v>20</v>
      </c>
      <c r="M471" s="52">
        <v>0</v>
      </c>
      <c r="N471" s="52">
        <v>0</v>
      </c>
      <c r="O471" s="52">
        <v>0</v>
      </c>
      <c r="P471" s="52">
        <v>0</v>
      </c>
      <c r="Q471" s="52">
        <v>0</v>
      </c>
      <c r="R471" s="52">
        <v>0</v>
      </c>
      <c r="S471" s="52">
        <v>0</v>
      </c>
      <c r="T471" s="53">
        <f t="shared" si="44"/>
        <v>20</v>
      </c>
    </row>
    <row r="472" spans="1:20">
      <c r="B472" s="216"/>
      <c r="C472" s="202">
        <v>25</v>
      </c>
      <c r="D472" s="207"/>
      <c r="E472" s="198"/>
      <c r="F472" s="111" t="s">
        <v>599</v>
      </c>
      <c r="G472" s="52">
        <v>15</v>
      </c>
      <c r="H472" s="52">
        <v>0</v>
      </c>
      <c r="I472" s="52">
        <v>0</v>
      </c>
      <c r="J472" s="52">
        <v>0</v>
      </c>
      <c r="K472" s="52">
        <v>0</v>
      </c>
      <c r="L472" s="52">
        <v>1</v>
      </c>
      <c r="M472" s="52">
        <v>0</v>
      </c>
      <c r="N472" s="52">
        <v>0</v>
      </c>
      <c r="O472" s="52">
        <v>0</v>
      </c>
      <c r="P472" s="52">
        <v>0</v>
      </c>
      <c r="Q472" s="52">
        <v>0</v>
      </c>
      <c r="R472" s="52">
        <v>0</v>
      </c>
      <c r="S472" s="52">
        <v>0</v>
      </c>
      <c r="T472" s="53">
        <f t="shared" si="44"/>
        <v>1</v>
      </c>
    </row>
    <row r="473" spans="1:20">
      <c r="B473" s="216"/>
      <c r="C473" s="202">
        <v>25</v>
      </c>
      <c r="D473" s="207"/>
      <c r="E473" s="198"/>
      <c r="F473" s="113" t="s">
        <v>600</v>
      </c>
      <c r="G473" s="59">
        <v>5</v>
      </c>
      <c r="H473" s="59">
        <v>0</v>
      </c>
      <c r="I473" s="59">
        <v>0</v>
      </c>
      <c r="J473" s="59">
        <v>0</v>
      </c>
      <c r="K473" s="59">
        <v>0</v>
      </c>
      <c r="L473" s="59">
        <v>20</v>
      </c>
      <c r="M473" s="59">
        <v>0</v>
      </c>
      <c r="N473" s="59">
        <v>0</v>
      </c>
      <c r="O473" s="59">
        <v>0</v>
      </c>
      <c r="P473" s="59">
        <v>0</v>
      </c>
      <c r="Q473" s="59">
        <v>0</v>
      </c>
      <c r="R473" s="59">
        <v>0</v>
      </c>
      <c r="S473" s="59">
        <v>0</v>
      </c>
      <c r="T473" s="60">
        <f t="shared" si="44"/>
        <v>20</v>
      </c>
    </row>
    <row r="474" spans="1:20">
      <c r="B474" s="216"/>
      <c r="C474" s="202">
        <v>25</v>
      </c>
      <c r="D474" s="207"/>
      <c r="E474" s="198" t="s">
        <v>601</v>
      </c>
      <c r="F474" s="116" t="s">
        <v>767</v>
      </c>
      <c r="G474" s="50">
        <v>20</v>
      </c>
      <c r="H474" s="50">
        <v>32</v>
      </c>
      <c r="I474" s="50">
        <v>10</v>
      </c>
      <c r="J474" s="50">
        <v>11</v>
      </c>
      <c r="K474" s="50">
        <v>15</v>
      </c>
      <c r="L474" s="50">
        <v>20</v>
      </c>
      <c r="M474" s="50">
        <v>28</v>
      </c>
      <c r="N474" s="50">
        <v>10</v>
      </c>
      <c r="O474" s="50">
        <v>15</v>
      </c>
      <c r="P474" s="50">
        <v>6</v>
      </c>
      <c r="Q474" s="50">
        <v>10</v>
      </c>
      <c r="R474" s="50">
        <v>32</v>
      </c>
      <c r="S474" s="50">
        <v>52</v>
      </c>
      <c r="T474" s="51">
        <f t="shared" si="44"/>
        <v>241</v>
      </c>
    </row>
    <row r="475" spans="1:20">
      <c r="B475" s="216"/>
      <c r="C475" s="202">
        <v>25</v>
      </c>
      <c r="D475" s="207"/>
      <c r="E475" s="198"/>
      <c r="F475" s="111" t="s">
        <v>768</v>
      </c>
      <c r="G475" s="52">
        <v>15</v>
      </c>
      <c r="H475" s="52">
        <v>12</v>
      </c>
      <c r="I475" s="52">
        <v>15</v>
      </c>
      <c r="J475" s="52">
        <v>7</v>
      </c>
      <c r="K475" s="52">
        <v>8</v>
      </c>
      <c r="L475" s="52">
        <v>11</v>
      </c>
      <c r="M475" s="52">
        <v>7</v>
      </c>
      <c r="N475" s="52">
        <v>5</v>
      </c>
      <c r="O475" s="52">
        <v>6</v>
      </c>
      <c r="P475" s="52">
        <v>9</v>
      </c>
      <c r="Q475" s="52">
        <v>5</v>
      </c>
      <c r="R475" s="52">
        <v>4</v>
      </c>
      <c r="S475" s="52">
        <v>3</v>
      </c>
      <c r="T475" s="53">
        <f t="shared" si="44"/>
        <v>92</v>
      </c>
    </row>
    <row r="476" spans="1:20">
      <c r="B476" s="216"/>
      <c r="C476" s="202">
        <v>25</v>
      </c>
      <c r="D476" s="207"/>
      <c r="E476" s="198"/>
      <c r="F476" s="111" t="s">
        <v>602</v>
      </c>
      <c r="G476" s="52">
        <v>15</v>
      </c>
      <c r="H476" s="52">
        <v>1</v>
      </c>
      <c r="I476" s="52">
        <v>1</v>
      </c>
      <c r="J476" s="52">
        <v>1</v>
      </c>
      <c r="K476" s="52">
        <v>1</v>
      </c>
      <c r="L476" s="52">
        <v>1</v>
      </c>
      <c r="M476" s="52">
        <v>1</v>
      </c>
      <c r="N476" s="52">
        <v>1</v>
      </c>
      <c r="O476" s="52">
        <v>1</v>
      </c>
      <c r="P476" s="52">
        <v>1</v>
      </c>
      <c r="Q476" s="52">
        <v>1</v>
      </c>
      <c r="R476" s="52">
        <v>1</v>
      </c>
      <c r="S476" s="52">
        <v>1</v>
      </c>
      <c r="T476" s="53">
        <f t="shared" si="44"/>
        <v>12</v>
      </c>
    </row>
    <row r="477" spans="1:20">
      <c r="B477" s="216"/>
      <c r="C477" s="202">
        <v>25</v>
      </c>
      <c r="D477" s="207"/>
      <c r="E477" s="198"/>
      <c r="F477" s="111" t="s">
        <v>603</v>
      </c>
      <c r="G477" s="62">
        <v>5</v>
      </c>
      <c r="H477" s="52">
        <v>6</v>
      </c>
      <c r="I477" s="52">
        <v>6</v>
      </c>
      <c r="J477" s="52">
        <v>7</v>
      </c>
      <c r="K477" s="52">
        <v>9</v>
      </c>
      <c r="L477" s="52">
        <v>6</v>
      </c>
      <c r="M477" s="52">
        <v>6</v>
      </c>
      <c r="N477" s="52">
        <v>6</v>
      </c>
      <c r="O477" s="52">
        <v>7</v>
      </c>
      <c r="P477" s="52">
        <v>9</v>
      </c>
      <c r="Q477" s="52">
        <v>6</v>
      </c>
      <c r="R477" s="52">
        <v>6</v>
      </c>
      <c r="S477" s="52">
        <v>6</v>
      </c>
      <c r="T477" s="53">
        <f t="shared" si="44"/>
        <v>80</v>
      </c>
    </row>
    <row r="478" spans="1:20">
      <c r="B478" s="216"/>
      <c r="C478" s="202">
        <v>25</v>
      </c>
      <c r="D478" s="207"/>
      <c r="E478" s="198"/>
      <c r="F478" s="111" t="s">
        <v>604</v>
      </c>
      <c r="G478" s="52">
        <v>20</v>
      </c>
      <c r="H478" s="52">
        <v>2</v>
      </c>
      <c r="I478" s="52">
        <v>2</v>
      </c>
      <c r="J478" s="52">
        <v>2</v>
      </c>
      <c r="K478" s="52">
        <v>3</v>
      </c>
      <c r="L478" s="52">
        <v>2</v>
      </c>
      <c r="M478" s="52">
        <v>2</v>
      </c>
      <c r="N478" s="62">
        <v>2</v>
      </c>
      <c r="O478" s="52">
        <v>2</v>
      </c>
      <c r="P478" s="62">
        <v>3</v>
      </c>
      <c r="Q478" s="52">
        <v>2</v>
      </c>
      <c r="R478" s="52">
        <v>2</v>
      </c>
      <c r="S478" s="52">
        <v>2</v>
      </c>
      <c r="T478" s="53">
        <f t="shared" si="44"/>
        <v>26</v>
      </c>
    </row>
    <row r="479" spans="1:20">
      <c r="B479" s="216"/>
      <c r="C479" s="202">
        <v>25</v>
      </c>
      <c r="D479" s="207"/>
      <c r="E479" s="198"/>
      <c r="F479" s="111" t="s">
        <v>605</v>
      </c>
      <c r="G479" s="62">
        <v>5</v>
      </c>
      <c r="H479" s="79">
        <f t="shared" ref="H479:S479" si="45">ROUNDUP(SUM(H474:H475)*0.3,0)</f>
        <v>14</v>
      </c>
      <c r="I479" s="79">
        <f t="shared" si="45"/>
        <v>8</v>
      </c>
      <c r="J479" s="79">
        <f t="shared" si="45"/>
        <v>6</v>
      </c>
      <c r="K479" s="79">
        <f t="shared" si="45"/>
        <v>7</v>
      </c>
      <c r="L479" s="79">
        <f t="shared" si="45"/>
        <v>10</v>
      </c>
      <c r="M479" s="79">
        <f t="shared" si="45"/>
        <v>11</v>
      </c>
      <c r="N479" s="79">
        <f t="shared" si="45"/>
        <v>5</v>
      </c>
      <c r="O479" s="79">
        <f t="shared" si="45"/>
        <v>7</v>
      </c>
      <c r="P479" s="79">
        <f t="shared" si="45"/>
        <v>5</v>
      </c>
      <c r="Q479" s="79">
        <f t="shared" si="45"/>
        <v>5</v>
      </c>
      <c r="R479" s="79">
        <f t="shared" si="45"/>
        <v>11</v>
      </c>
      <c r="S479" s="79">
        <f t="shared" si="45"/>
        <v>17</v>
      </c>
      <c r="T479" s="63">
        <f>SUM(H479:S479)</f>
        <v>106</v>
      </c>
    </row>
    <row r="480" spans="1:20">
      <c r="B480" s="216"/>
      <c r="C480" s="202">
        <v>25</v>
      </c>
      <c r="D480" s="207"/>
      <c r="E480" s="198"/>
      <c r="F480" s="111" t="s">
        <v>606</v>
      </c>
      <c r="G480" s="66">
        <v>30</v>
      </c>
      <c r="H480" s="66">
        <v>1</v>
      </c>
      <c r="I480" s="52">
        <v>0</v>
      </c>
      <c r="J480" s="66">
        <v>0</v>
      </c>
      <c r="K480" s="66">
        <v>1</v>
      </c>
      <c r="L480" s="52">
        <v>0</v>
      </c>
      <c r="M480" s="52">
        <v>0</v>
      </c>
      <c r="N480" s="52">
        <v>1</v>
      </c>
      <c r="O480" s="52">
        <v>0</v>
      </c>
      <c r="P480" s="52">
        <v>0</v>
      </c>
      <c r="Q480" s="66">
        <v>1</v>
      </c>
      <c r="R480" s="66">
        <v>0</v>
      </c>
      <c r="S480" s="52">
        <v>0</v>
      </c>
      <c r="T480" s="107">
        <f t="shared" si="44"/>
        <v>4</v>
      </c>
    </row>
    <row r="481" spans="2:20" ht="31.5">
      <c r="B481" s="216"/>
      <c r="C481" s="202">
        <v>25</v>
      </c>
      <c r="D481" s="207"/>
      <c r="E481" s="198"/>
      <c r="F481" s="113" t="s">
        <v>607</v>
      </c>
      <c r="G481" s="59">
        <v>5</v>
      </c>
      <c r="H481" s="59">
        <f t="shared" ref="H481:S481" si="46">SUM(H474:H475)</f>
        <v>44</v>
      </c>
      <c r="I481" s="59">
        <f t="shared" si="46"/>
        <v>25</v>
      </c>
      <c r="J481" s="59">
        <f t="shared" si="46"/>
        <v>18</v>
      </c>
      <c r="K481" s="59">
        <f t="shared" si="46"/>
        <v>23</v>
      </c>
      <c r="L481" s="59">
        <f t="shared" si="46"/>
        <v>31</v>
      </c>
      <c r="M481" s="59">
        <f t="shared" si="46"/>
        <v>35</v>
      </c>
      <c r="N481" s="59">
        <f t="shared" si="46"/>
        <v>15</v>
      </c>
      <c r="O481" s="59">
        <f t="shared" si="46"/>
        <v>21</v>
      </c>
      <c r="P481" s="59">
        <f t="shared" si="46"/>
        <v>15</v>
      </c>
      <c r="Q481" s="59">
        <f t="shared" si="46"/>
        <v>15</v>
      </c>
      <c r="R481" s="59">
        <f t="shared" si="46"/>
        <v>36</v>
      </c>
      <c r="S481" s="59">
        <f t="shared" si="46"/>
        <v>55</v>
      </c>
      <c r="T481" s="60">
        <f>SUM(H481:S481)</f>
        <v>333</v>
      </c>
    </row>
    <row r="482" spans="2:20" ht="31.5">
      <c r="B482" s="216"/>
      <c r="C482" s="202">
        <v>25</v>
      </c>
      <c r="D482" s="207"/>
      <c r="E482" s="147" t="s">
        <v>608</v>
      </c>
      <c r="F482" s="147" t="s">
        <v>609</v>
      </c>
      <c r="G482" s="66">
        <v>1</v>
      </c>
      <c r="H482" s="66">
        <v>0</v>
      </c>
      <c r="I482" s="66">
        <v>0</v>
      </c>
      <c r="J482" s="66">
        <v>0</v>
      </c>
      <c r="K482" s="66">
        <v>0</v>
      </c>
      <c r="L482" s="66">
        <v>200</v>
      </c>
      <c r="M482" s="66">
        <v>500</v>
      </c>
      <c r="N482" s="66">
        <v>0</v>
      </c>
      <c r="O482" s="66">
        <v>0</v>
      </c>
      <c r="P482" s="66">
        <v>0</v>
      </c>
      <c r="Q482" s="66">
        <v>0</v>
      </c>
      <c r="R482" s="66">
        <v>0</v>
      </c>
      <c r="S482" s="66">
        <v>0</v>
      </c>
      <c r="T482" s="107">
        <f>SUM(H482:S482)</f>
        <v>700</v>
      </c>
    </row>
    <row r="483" spans="2:20">
      <c r="B483" s="216"/>
      <c r="C483" s="202">
        <v>25</v>
      </c>
      <c r="D483" s="207"/>
      <c r="E483" s="198" t="s">
        <v>610</v>
      </c>
      <c r="F483" s="116" t="s">
        <v>611</v>
      </c>
      <c r="G483" s="129">
        <v>5</v>
      </c>
      <c r="H483" s="129">
        <v>3</v>
      </c>
      <c r="I483" s="129">
        <v>0</v>
      </c>
      <c r="J483" s="129">
        <v>0</v>
      </c>
      <c r="K483" s="129">
        <v>0</v>
      </c>
      <c r="L483" s="129">
        <v>0</v>
      </c>
      <c r="M483" s="129">
        <v>0</v>
      </c>
      <c r="N483" s="129">
        <v>0</v>
      </c>
      <c r="O483" s="129">
        <v>0</v>
      </c>
      <c r="P483" s="129">
        <v>0</v>
      </c>
      <c r="Q483" s="129">
        <v>50</v>
      </c>
      <c r="R483" s="129">
        <v>5</v>
      </c>
      <c r="S483" s="129">
        <v>3</v>
      </c>
      <c r="T483" s="124">
        <f t="shared" si="44"/>
        <v>61</v>
      </c>
    </row>
    <row r="484" spans="2:20">
      <c r="B484" s="216"/>
      <c r="C484" s="202">
        <v>25</v>
      </c>
      <c r="D484" s="207"/>
      <c r="E484" s="198"/>
      <c r="F484" s="111" t="s">
        <v>612</v>
      </c>
      <c r="G484" s="115">
        <v>5</v>
      </c>
      <c r="H484" s="115">
        <v>3</v>
      </c>
      <c r="I484" s="115">
        <v>0</v>
      </c>
      <c r="J484" s="115">
        <v>0</v>
      </c>
      <c r="K484" s="115">
        <v>0</v>
      </c>
      <c r="L484" s="115">
        <v>0</v>
      </c>
      <c r="M484" s="115">
        <v>0</v>
      </c>
      <c r="N484" s="115">
        <v>0</v>
      </c>
      <c r="O484" s="115">
        <v>0</v>
      </c>
      <c r="P484" s="115">
        <v>0</v>
      </c>
      <c r="Q484" s="115">
        <v>40</v>
      </c>
      <c r="R484" s="115">
        <v>5</v>
      </c>
      <c r="S484" s="115">
        <v>3</v>
      </c>
      <c r="T484" s="126">
        <f>SUM(H484:S484)</f>
        <v>51</v>
      </c>
    </row>
    <row r="485" spans="2:20">
      <c r="B485" s="216"/>
      <c r="C485" s="202">
        <v>25</v>
      </c>
      <c r="D485" s="207"/>
      <c r="E485" s="198"/>
      <c r="F485" s="113" t="s">
        <v>613</v>
      </c>
      <c r="G485" s="114">
        <v>5</v>
      </c>
      <c r="H485" s="114">
        <v>3</v>
      </c>
      <c r="I485" s="114">
        <v>0</v>
      </c>
      <c r="J485" s="114">
        <v>0</v>
      </c>
      <c r="K485" s="114">
        <v>0</v>
      </c>
      <c r="L485" s="114">
        <v>0</v>
      </c>
      <c r="M485" s="114">
        <v>0</v>
      </c>
      <c r="N485" s="114">
        <v>0</v>
      </c>
      <c r="O485" s="114">
        <v>0</v>
      </c>
      <c r="P485" s="114">
        <v>0</v>
      </c>
      <c r="Q485" s="114">
        <v>40</v>
      </c>
      <c r="R485" s="114">
        <v>5</v>
      </c>
      <c r="S485" s="114">
        <v>3</v>
      </c>
      <c r="T485" s="128">
        <v>51</v>
      </c>
    </row>
    <row r="486" spans="2:20">
      <c r="B486" s="216"/>
      <c r="C486" s="202">
        <v>25</v>
      </c>
      <c r="D486" s="207" t="s">
        <v>701</v>
      </c>
      <c r="E486" s="147" t="s">
        <v>621</v>
      </c>
      <c r="F486" s="147" t="s">
        <v>622</v>
      </c>
      <c r="G486" s="59">
        <v>10</v>
      </c>
      <c r="H486" s="59">
        <v>40</v>
      </c>
      <c r="I486" s="59">
        <v>20</v>
      </c>
      <c r="J486" s="59">
        <v>20</v>
      </c>
      <c r="K486" s="59">
        <v>15</v>
      </c>
      <c r="L486" s="59">
        <v>15</v>
      </c>
      <c r="M486" s="59">
        <v>15</v>
      </c>
      <c r="N486" s="59">
        <v>15</v>
      </c>
      <c r="O486" s="59">
        <v>15</v>
      </c>
      <c r="P486" s="59">
        <v>15</v>
      </c>
      <c r="Q486" s="59">
        <v>15</v>
      </c>
      <c r="R486" s="59">
        <v>15</v>
      </c>
      <c r="S486" s="59">
        <v>15</v>
      </c>
      <c r="T486" s="60">
        <f t="shared" ref="T486:T494" si="47">SUM(H486:S486)</f>
        <v>215</v>
      </c>
    </row>
    <row r="487" spans="2:20">
      <c r="B487" s="216"/>
      <c r="C487" s="202">
        <v>26</v>
      </c>
      <c r="D487" s="207"/>
      <c r="E487" s="198" t="s">
        <v>623</v>
      </c>
      <c r="F487" s="116" t="s">
        <v>624</v>
      </c>
      <c r="G487" s="62">
        <v>120</v>
      </c>
      <c r="H487" s="62">
        <v>0</v>
      </c>
      <c r="I487" s="62">
        <v>0</v>
      </c>
      <c r="J487" s="62">
        <v>0</v>
      </c>
      <c r="K487" s="62">
        <v>0</v>
      </c>
      <c r="L487" s="62">
        <v>0</v>
      </c>
      <c r="M487" s="62">
        <v>0</v>
      </c>
      <c r="N487" s="62">
        <v>0</v>
      </c>
      <c r="O487" s="62">
        <v>0</v>
      </c>
      <c r="P487" s="62">
        <v>0</v>
      </c>
      <c r="Q487" s="62">
        <v>1</v>
      </c>
      <c r="R487" s="62">
        <v>0</v>
      </c>
      <c r="S487" s="62">
        <v>0</v>
      </c>
      <c r="T487" s="63">
        <f t="shared" si="47"/>
        <v>1</v>
      </c>
    </row>
    <row r="488" spans="2:20">
      <c r="B488" s="216"/>
      <c r="C488" s="202">
        <v>26</v>
      </c>
      <c r="D488" s="207"/>
      <c r="E488" s="198"/>
      <c r="F488" s="111" t="s">
        <v>625</v>
      </c>
      <c r="G488" s="52">
        <v>60</v>
      </c>
      <c r="H488" s="52">
        <v>0</v>
      </c>
      <c r="I488" s="52">
        <v>0</v>
      </c>
      <c r="J488" s="52">
        <v>0</v>
      </c>
      <c r="K488" s="52">
        <v>1</v>
      </c>
      <c r="L488" s="52">
        <v>0</v>
      </c>
      <c r="M488" s="52">
        <v>0</v>
      </c>
      <c r="N488" s="52">
        <v>0</v>
      </c>
      <c r="O488" s="52">
        <v>0</v>
      </c>
      <c r="P488" s="52">
        <v>0</v>
      </c>
      <c r="Q488" s="52">
        <v>0</v>
      </c>
      <c r="R488" s="52">
        <v>0</v>
      </c>
      <c r="S488" s="52">
        <v>0</v>
      </c>
      <c r="T488" s="53">
        <f t="shared" si="47"/>
        <v>1</v>
      </c>
    </row>
    <row r="489" spans="2:20">
      <c r="B489" s="216"/>
      <c r="C489" s="202">
        <v>26</v>
      </c>
      <c r="D489" s="207"/>
      <c r="E489" s="198"/>
      <c r="F489" s="113" t="s">
        <v>626</v>
      </c>
      <c r="G489" s="59">
        <v>60</v>
      </c>
      <c r="H489" s="59">
        <v>0</v>
      </c>
      <c r="I489" s="59">
        <v>0</v>
      </c>
      <c r="J489" s="59">
        <v>0</v>
      </c>
      <c r="K489" s="59">
        <v>2</v>
      </c>
      <c r="L489" s="59">
        <v>0</v>
      </c>
      <c r="M489" s="59">
        <v>0</v>
      </c>
      <c r="N489" s="59">
        <v>0</v>
      </c>
      <c r="O489" s="59">
        <v>0</v>
      </c>
      <c r="P489" s="59">
        <v>0</v>
      </c>
      <c r="Q489" s="59">
        <v>0</v>
      </c>
      <c r="R489" s="59">
        <v>0</v>
      </c>
      <c r="S489" s="59">
        <v>0</v>
      </c>
      <c r="T489" s="60">
        <f t="shared" si="47"/>
        <v>2</v>
      </c>
    </row>
    <row r="490" spans="2:20">
      <c r="B490" s="216"/>
      <c r="C490" s="202">
        <v>26</v>
      </c>
      <c r="D490" s="207"/>
      <c r="E490" s="198" t="s">
        <v>627</v>
      </c>
      <c r="F490" s="116" t="s">
        <v>628</v>
      </c>
      <c r="G490" s="62">
        <v>10</v>
      </c>
      <c r="H490" s="62">
        <v>40</v>
      </c>
      <c r="I490" s="62">
        <v>20</v>
      </c>
      <c r="J490" s="62">
        <v>20</v>
      </c>
      <c r="K490" s="62">
        <v>15</v>
      </c>
      <c r="L490" s="62">
        <v>15</v>
      </c>
      <c r="M490" s="62">
        <v>15</v>
      </c>
      <c r="N490" s="62">
        <v>15</v>
      </c>
      <c r="O490" s="62">
        <v>15</v>
      </c>
      <c r="P490" s="62">
        <v>15</v>
      </c>
      <c r="Q490" s="62">
        <v>15</v>
      </c>
      <c r="R490" s="62">
        <v>15</v>
      </c>
      <c r="S490" s="62">
        <v>15</v>
      </c>
      <c r="T490" s="63">
        <f t="shared" si="47"/>
        <v>215</v>
      </c>
    </row>
    <row r="491" spans="2:20">
      <c r="B491" s="216"/>
      <c r="C491" s="202">
        <v>26</v>
      </c>
      <c r="D491" s="207"/>
      <c r="E491" s="198"/>
      <c r="F491" s="111" t="s">
        <v>629</v>
      </c>
      <c r="G491" s="52">
        <v>30</v>
      </c>
      <c r="H491" s="52">
        <v>1</v>
      </c>
      <c r="I491" s="52">
        <v>1</v>
      </c>
      <c r="J491" s="52">
        <v>1</v>
      </c>
      <c r="K491" s="52">
        <v>1</v>
      </c>
      <c r="L491" s="52">
        <v>1</v>
      </c>
      <c r="M491" s="52">
        <v>1</v>
      </c>
      <c r="N491" s="52">
        <v>1</v>
      </c>
      <c r="O491" s="52">
        <v>1</v>
      </c>
      <c r="P491" s="52">
        <v>1</v>
      </c>
      <c r="Q491" s="52">
        <v>1</v>
      </c>
      <c r="R491" s="52">
        <v>1</v>
      </c>
      <c r="S491" s="52">
        <v>1</v>
      </c>
      <c r="T491" s="53">
        <f t="shared" si="47"/>
        <v>12</v>
      </c>
    </row>
    <row r="492" spans="2:20">
      <c r="B492" s="216"/>
      <c r="C492" s="202">
        <v>26</v>
      </c>
      <c r="D492" s="207"/>
      <c r="E492" s="198"/>
      <c r="F492" s="111" t="s">
        <v>630</v>
      </c>
      <c r="G492" s="52">
        <v>15</v>
      </c>
      <c r="H492" s="52">
        <v>4</v>
      </c>
      <c r="I492" s="52">
        <v>4</v>
      </c>
      <c r="J492" s="52">
        <v>4</v>
      </c>
      <c r="K492" s="52">
        <v>4</v>
      </c>
      <c r="L492" s="52">
        <v>4</v>
      </c>
      <c r="M492" s="52">
        <v>4</v>
      </c>
      <c r="N492" s="52">
        <v>4</v>
      </c>
      <c r="O492" s="52">
        <v>4</v>
      </c>
      <c r="P492" s="52">
        <v>4</v>
      </c>
      <c r="Q492" s="52">
        <v>4</v>
      </c>
      <c r="R492" s="52">
        <v>4</v>
      </c>
      <c r="S492" s="52">
        <v>4</v>
      </c>
      <c r="T492" s="53">
        <f t="shared" si="47"/>
        <v>48</v>
      </c>
    </row>
    <row r="493" spans="2:20">
      <c r="B493" s="216"/>
      <c r="C493" s="202">
        <v>26</v>
      </c>
      <c r="D493" s="207"/>
      <c r="E493" s="198"/>
      <c r="F493" s="111" t="s">
        <v>631</v>
      </c>
      <c r="G493" s="52">
        <v>15</v>
      </c>
      <c r="H493" s="52">
        <v>0</v>
      </c>
      <c r="I493" s="52">
        <v>0</v>
      </c>
      <c r="J493" s="52">
        <v>1</v>
      </c>
      <c r="K493" s="52">
        <v>0</v>
      </c>
      <c r="L493" s="52">
        <v>0</v>
      </c>
      <c r="M493" s="52">
        <v>1</v>
      </c>
      <c r="N493" s="52">
        <v>0</v>
      </c>
      <c r="O493" s="52">
        <v>0</v>
      </c>
      <c r="P493" s="52">
        <v>1</v>
      </c>
      <c r="Q493" s="52">
        <v>0</v>
      </c>
      <c r="R493" s="52">
        <v>0</v>
      </c>
      <c r="S493" s="52">
        <v>1</v>
      </c>
      <c r="T493" s="53">
        <f t="shared" si="47"/>
        <v>4</v>
      </c>
    </row>
    <row r="494" spans="2:20">
      <c r="B494" s="216"/>
      <c r="C494" s="202">
        <v>26</v>
      </c>
      <c r="D494" s="207"/>
      <c r="E494" s="198"/>
      <c r="F494" s="113" t="s">
        <v>632</v>
      </c>
      <c r="G494" s="52">
        <v>2</v>
      </c>
      <c r="H494" s="52">
        <v>40</v>
      </c>
      <c r="I494" s="52">
        <v>20</v>
      </c>
      <c r="J494" s="52">
        <v>20</v>
      </c>
      <c r="K494" s="52">
        <v>15</v>
      </c>
      <c r="L494" s="52">
        <v>15</v>
      </c>
      <c r="M494" s="52">
        <v>15</v>
      </c>
      <c r="N494" s="52">
        <v>15</v>
      </c>
      <c r="O494" s="52">
        <v>15</v>
      </c>
      <c r="P494" s="52">
        <v>15</v>
      </c>
      <c r="Q494" s="52">
        <v>15</v>
      </c>
      <c r="R494" s="52">
        <v>15</v>
      </c>
      <c r="S494" s="52">
        <v>15</v>
      </c>
      <c r="T494" s="53">
        <f t="shared" si="47"/>
        <v>215</v>
      </c>
    </row>
    <row r="495" spans="2:20">
      <c r="B495" s="216"/>
      <c r="C495" s="202">
        <v>26</v>
      </c>
      <c r="D495" s="207" t="s">
        <v>700</v>
      </c>
      <c r="E495" s="198" t="s">
        <v>614</v>
      </c>
      <c r="F495" s="116" t="s">
        <v>615</v>
      </c>
      <c r="G495" s="129">
        <v>10</v>
      </c>
      <c r="H495" s="129">
        <v>5</v>
      </c>
      <c r="I495" s="129">
        <v>5</v>
      </c>
      <c r="J495" s="129">
        <v>5</v>
      </c>
      <c r="K495" s="129">
        <v>5</v>
      </c>
      <c r="L495" s="129">
        <v>10</v>
      </c>
      <c r="M495" s="129">
        <v>5</v>
      </c>
      <c r="N495" s="129">
        <v>5</v>
      </c>
      <c r="O495" s="129">
        <v>5</v>
      </c>
      <c r="P495" s="129">
        <v>5</v>
      </c>
      <c r="Q495" s="129">
        <v>5</v>
      </c>
      <c r="R495" s="129">
        <v>5</v>
      </c>
      <c r="S495" s="129">
        <v>5</v>
      </c>
      <c r="T495" s="124">
        <f>SUM(H495:S495)</f>
        <v>65</v>
      </c>
    </row>
    <row r="496" spans="2:20">
      <c r="B496" s="216"/>
      <c r="C496" s="202">
        <v>27</v>
      </c>
      <c r="D496" s="207"/>
      <c r="E496" s="214"/>
      <c r="F496" s="111" t="s">
        <v>616</v>
      </c>
      <c r="G496" s="115">
        <v>5</v>
      </c>
      <c r="H496" s="115">
        <v>5</v>
      </c>
      <c r="I496" s="115">
        <v>5</v>
      </c>
      <c r="J496" s="115">
        <v>5</v>
      </c>
      <c r="K496" s="115">
        <v>5</v>
      </c>
      <c r="L496" s="115">
        <v>10</v>
      </c>
      <c r="M496" s="115">
        <v>5</v>
      </c>
      <c r="N496" s="115">
        <v>5</v>
      </c>
      <c r="O496" s="115">
        <v>5</v>
      </c>
      <c r="P496" s="115">
        <v>5</v>
      </c>
      <c r="Q496" s="115">
        <v>5</v>
      </c>
      <c r="R496" s="115">
        <v>5</v>
      </c>
      <c r="S496" s="115">
        <v>5</v>
      </c>
      <c r="T496" s="126">
        <f>SUM(H496:S496)</f>
        <v>65</v>
      </c>
    </row>
    <row r="497" spans="2:20">
      <c r="B497" s="216"/>
      <c r="C497" s="202">
        <v>27</v>
      </c>
      <c r="D497" s="207"/>
      <c r="E497" s="214"/>
      <c r="F497" s="113" t="s">
        <v>617</v>
      </c>
      <c r="G497" s="114">
        <v>3</v>
      </c>
      <c r="H497" s="114">
        <v>5</v>
      </c>
      <c r="I497" s="114">
        <v>5</v>
      </c>
      <c r="J497" s="114">
        <v>5</v>
      </c>
      <c r="K497" s="114">
        <v>5</v>
      </c>
      <c r="L497" s="114">
        <v>10</v>
      </c>
      <c r="M497" s="114">
        <v>5</v>
      </c>
      <c r="N497" s="114">
        <v>5</v>
      </c>
      <c r="O497" s="114">
        <v>5</v>
      </c>
      <c r="P497" s="114">
        <v>5</v>
      </c>
      <c r="Q497" s="114">
        <v>5</v>
      </c>
      <c r="R497" s="114">
        <v>5</v>
      </c>
      <c r="S497" s="114">
        <v>5</v>
      </c>
      <c r="T497" s="128">
        <f>SUM(H497:S497)</f>
        <v>65</v>
      </c>
    </row>
    <row r="498" spans="2:20">
      <c r="B498" s="216"/>
      <c r="C498" s="202">
        <v>27</v>
      </c>
      <c r="D498" s="207"/>
      <c r="E498" s="198" t="s">
        <v>618</v>
      </c>
      <c r="F498" s="121" t="s">
        <v>619</v>
      </c>
      <c r="G498" s="62">
        <v>120</v>
      </c>
      <c r="H498" s="62">
        <v>0</v>
      </c>
      <c r="I498" s="62">
        <v>0</v>
      </c>
      <c r="J498" s="62">
        <v>0</v>
      </c>
      <c r="K498" s="62">
        <v>1</v>
      </c>
      <c r="L498" s="62">
        <v>0</v>
      </c>
      <c r="M498" s="62">
        <v>0</v>
      </c>
      <c r="N498" s="62">
        <v>0</v>
      </c>
      <c r="O498" s="62">
        <v>1</v>
      </c>
      <c r="P498" s="62">
        <v>1</v>
      </c>
      <c r="Q498" s="62">
        <v>1</v>
      </c>
      <c r="R498" s="62">
        <v>1</v>
      </c>
      <c r="S498" s="62">
        <v>1</v>
      </c>
      <c r="T498" s="63">
        <f>SUM(H498:S498)</f>
        <v>6</v>
      </c>
    </row>
    <row r="499" spans="2:20">
      <c r="B499" s="216"/>
      <c r="C499" s="202">
        <v>27</v>
      </c>
      <c r="D499" s="207"/>
      <c r="E499" s="214"/>
      <c r="F499" s="113" t="s">
        <v>620</v>
      </c>
      <c r="G499" s="66">
        <v>90</v>
      </c>
      <c r="H499" s="66">
        <v>0</v>
      </c>
      <c r="I499" s="66">
        <v>0</v>
      </c>
      <c r="J499" s="66">
        <v>0</v>
      </c>
      <c r="K499" s="66">
        <v>1</v>
      </c>
      <c r="L499" s="66">
        <v>0</v>
      </c>
      <c r="M499" s="66">
        <v>0</v>
      </c>
      <c r="N499" s="66">
        <v>0</v>
      </c>
      <c r="O499" s="66">
        <v>1</v>
      </c>
      <c r="P499" s="66">
        <v>1</v>
      </c>
      <c r="Q499" s="66">
        <v>1</v>
      </c>
      <c r="R499" s="66">
        <v>1</v>
      </c>
      <c r="S499" s="66">
        <v>1</v>
      </c>
      <c r="T499" s="53">
        <f>SUM(H499:S499)</f>
        <v>6</v>
      </c>
    </row>
    <row r="500" spans="2:20">
      <c r="B500" s="216"/>
      <c r="C500" s="202">
        <v>27</v>
      </c>
      <c r="D500" s="207" t="s">
        <v>700</v>
      </c>
      <c r="E500" s="198" t="s">
        <v>635</v>
      </c>
      <c r="F500" s="118" t="s">
        <v>636</v>
      </c>
      <c r="G500" s="156">
        <v>5</v>
      </c>
      <c r="H500" s="156">
        <v>20</v>
      </c>
      <c r="I500" s="156">
        <v>20</v>
      </c>
      <c r="J500" s="156">
        <v>22</v>
      </c>
      <c r="K500" s="156">
        <v>19</v>
      </c>
      <c r="L500" s="156">
        <v>21</v>
      </c>
      <c r="M500" s="156">
        <v>20</v>
      </c>
      <c r="N500" s="156">
        <v>21</v>
      </c>
      <c r="O500" s="156">
        <v>20</v>
      </c>
      <c r="P500" s="156">
        <v>20</v>
      </c>
      <c r="Q500" s="156">
        <v>20</v>
      </c>
      <c r="R500" s="156">
        <v>19</v>
      </c>
      <c r="S500" s="156">
        <v>20</v>
      </c>
      <c r="T500" s="131">
        <f t="shared" ref="T500:T522" si="48">SUM(H500:S500)</f>
        <v>242</v>
      </c>
    </row>
    <row r="501" spans="2:20" ht="18" customHeight="1">
      <c r="B501" s="216"/>
      <c r="C501" s="202">
        <v>27</v>
      </c>
      <c r="D501" s="207"/>
      <c r="E501" s="198"/>
      <c r="F501" s="117" t="s">
        <v>637</v>
      </c>
      <c r="G501" s="112">
        <v>15</v>
      </c>
      <c r="H501" s="112">
        <v>20</v>
      </c>
      <c r="I501" s="112">
        <v>20</v>
      </c>
      <c r="J501" s="112">
        <v>22</v>
      </c>
      <c r="K501" s="112">
        <v>19</v>
      </c>
      <c r="L501" s="112">
        <v>21</v>
      </c>
      <c r="M501" s="112">
        <v>20</v>
      </c>
      <c r="N501" s="112">
        <v>21</v>
      </c>
      <c r="O501" s="112">
        <v>20</v>
      </c>
      <c r="P501" s="112">
        <v>20</v>
      </c>
      <c r="Q501" s="112">
        <v>20</v>
      </c>
      <c r="R501" s="112">
        <v>19</v>
      </c>
      <c r="S501" s="112">
        <v>20</v>
      </c>
      <c r="T501" s="133">
        <f>SUM(H501:S501)</f>
        <v>242</v>
      </c>
    </row>
    <row r="502" spans="2:20" ht="18" customHeight="1">
      <c r="B502" s="216"/>
      <c r="C502" s="202">
        <v>27</v>
      </c>
      <c r="D502" s="207"/>
      <c r="E502" s="198"/>
      <c r="F502" s="120" t="s">
        <v>638</v>
      </c>
      <c r="G502" s="114">
        <v>40</v>
      </c>
      <c r="H502" s="114">
        <v>0</v>
      </c>
      <c r="I502" s="114">
        <v>0</v>
      </c>
      <c r="J502" s="114">
        <v>0</v>
      </c>
      <c r="K502" s="114">
        <v>0</v>
      </c>
      <c r="L502" s="114">
        <v>0</v>
      </c>
      <c r="M502" s="114">
        <v>0</v>
      </c>
      <c r="N502" s="114">
        <v>0</v>
      </c>
      <c r="O502" s="114">
        <v>0</v>
      </c>
      <c r="P502" s="114">
        <v>1</v>
      </c>
      <c r="Q502" s="114">
        <v>0</v>
      </c>
      <c r="R502" s="114">
        <v>0</v>
      </c>
      <c r="S502" s="114">
        <v>0</v>
      </c>
      <c r="T502" s="128">
        <f>SUM(H502:S502)</f>
        <v>1</v>
      </c>
    </row>
    <row r="503" spans="2:20">
      <c r="B503" s="216"/>
      <c r="C503" s="202">
        <v>27</v>
      </c>
      <c r="D503" s="207"/>
      <c r="E503" s="198" t="s">
        <v>639</v>
      </c>
      <c r="F503" s="119" t="s">
        <v>640</v>
      </c>
      <c r="G503" s="46">
        <v>5</v>
      </c>
      <c r="H503" s="46">
        <v>25</v>
      </c>
      <c r="I503" s="46">
        <v>11</v>
      </c>
      <c r="J503" s="46">
        <v>15</v>
      </c>
      <c r="K503" s="46">
        <v>12</v>
      </c>
      <c r="L503" s="46">
        <v>10</v>
      </c>
      <c r="M503" s="46">
        <v>7</v>
      </c>
      <c r="N503" s="46">
        <v>6</v>
      </c>
      <c r="O503" s="46">
        <v>10</v>
      </c>
      <c r="P503" s="46">
        <v>10</v>
      </c>
      <c r="Q503" s="46">
        <v>10</v>
      </c>
      <c r="R503" s="46">
        <v>12</v>
      </c>
      <c r="S503" s="46">
        <v>5</v>
      </c>
      <c r="T503" s="104">
        <f t="shared" si="48"/>
        <v>133</v>
      </c>
    </row>
    <row r="504" spans="2:20" ht="18" customHeight="1">
      <c r="B504" s="216"/>
      <c r="C504" s="202">
        <v>27</v>
      </c>
      <c r="D504" s="207"/>
      <c r="E504" s="198"/>
      <c r="F504" s="117" t="s">
        <v>641</v>
      </c>
      <c r="G504" s="47">
        <v>15</v>
      </c>
      <c r="H504" s="47">
        <v>1</v>
      </c>
      <c r="I504" s="47">
        <v>1</v>
      </c>
      <c r="J504" s="47">
        <v>1</v>
      </c>
      <c r="K504" s="47">
        <v>1</v>
      </c>
      <c r="L504" s="47">
        <v>1</v>
      </c>
      <c r="M504" s="47">
        <v>1</v>
      </c>
      <c r="N504" s="47">
        <v>1</v>
      </c>
      <c r="O504" s="47">
        <v>1</v>
      </c>
      <c r="P504" s="47">
        <v>1</v>
      </c>
      <c r="Q504" s="47">
        <v>1</v>
      </c>
      <c r="R504" s="47">
        <v>1</v>
      </c>
      <c r="S504" s="47">
        <v>1</v>
      </c>
      <c r="T504" s="48">
        <f t="shared" si="48"/>
        <v>12</v>
      </c>
    </row>
    <row r="505" spans="2:20" ht="18" customHeight="1">
      <c r="B505" s="216"/>
      <c r="C505" s="202">
        <v>27</v>
      </c>
      <c r="D505" s="207"/>
      <c r="E505" s="198"/>
      <c r="F505" s="117" t="s">
        <v>642</v>
      </c>
      <c r="G505" s="47">
        <v>15</v>
      </c>
      <c r="H505" s="47">
        <v>1</v>
      </c>
      <c r="I505" s="47">
        <v>1</v>
      </c>
      <c r="J505" s="47">
        <v>1</v>
      </c>
      <c r="K505" s="47">
        <v>1</v>
      </c>
      <c r="L505" s="47">
        <v>1</v>
      </c>
      <c r="M505" s="47">
        <v>1</v>
      </c>
      <c r="N505" s="47">
        <v>1</v>
      </c>
      <c r="O505" s="47">
        <v>1</v>
      </c>
      <c r="P505" s="47">
        <v>1</v>
      </c>
      <c r="Q505" s="47">
        <v>1</v>
      </c>
      <c r="R505" s="47">
        <v>1</v>
      </c>
      <c r="S505" s="47">
        <v>1</v>
      </c>
      <c r="T505" s="48">
        <f t="shared" si="48"/>
        <v>12</v>
      </c>
    </row>
    <row r="506" spans="2:20" ht="35.1" customHeight="1">
      <c r="B506" s="216"/>
      <c r="C506" s="202">
        <v>27</v>
      </c>
      <c r="D506" s="207"/>
      <c r="E506" s="198"/>
      <c r="F506" s="120" t="s">
        <v>643</v>
      </c>
      <c r="G506" s="49">
        <v>60</v>
      </c>
      <c r="H506" s="49">
        <v>1</v>
      </c>
      <c r="I506" s="49">
        <v>0</v>
      </c>
      <c r="J506" s="49">
        <v>0</v>
      </c>
      <c r="K506" s="49">
        <v>0</v>
      </c>
      <c r="L506" s="49">
        <v>0</v>
      </c>
      <c r="M506" s="49">
        <v>0</v>
      </c>
      <c r="N506" s="49">
        <v>0</v>
      </c>
      <c r="O506" s="49">
        <v>0</v>
      </c>
      <c r="P506" s="49">
        <v>0</v>
      </c>
      <c r="Q506" s="49">
        <v>0</v>
      </c>
      <c r="R506" s="49">
        <v>0</v>
      </c>
      <c r="S506" s="49">
        <v>0</v>
      </c>
      <c r="T506" s="103">
        <f t="shared" si="48"/>
        <v>1</v>
      </c>
    </row>
    <row r="507" spans="2:20">
      <c r="B507" s="216"/>
      <c r="C507" s="202">
        <v>27</v>
      </c>
      <c r="D507" s="207"/>
      <c r="E507" s="147" t="s">
        <v>644</v>
      </c>
      <c r="F507" s="151" t="s">
        <v>645</v>
      </c>
      <c r="G507" s="49">
        <v>180</v>
      </c>
      <c r="H507" s="49">
        <v>1</v>
      </c>
      <c r="I507" s="49">
        <v>1</v>
      </c>
      <c r="J507" s="49">
        <v>1</v>
      </c>
      <c r="K507" s="49">
        <v>1</v>
      </c>
      <c r="L507" s="49">
        <v>1</v>
      </c>
      <c r="M507" s="49">
        <v>1</v>
      </c>
      <c r="N507" s="49">
        <v>1</v>
      </c>
      <c r="O507" s="49">
        <v>1</v>
      </c>
      <c r="P507" s="49">
        <v>1</v>
      </c>
      <c r="Q507" s="49">
        <v>1</v>
      </c>
      <c r="R507" s="49">
        <v>1</v>
      </c>
      <c r="S507" s="49">
        <v>1</v>
      </c>
      <c r="T507" s="103">
        <f t="shared" si="48"/>
        <v>12</v>
      </c>
    </row>
    <row r="508" spans="2:20">
      <c r="B508" s="216"/>
      <c r="C508" s="202">
        <v>27</v>
      </c>
      <c r="D508" s="207"/>
      <c r="E508" s="198" t="s">
        <v>646</v>
      </c>
      <c r="F508" s="118" t="s">
        <v>647</v>
      </c>
      <c r="G508" s="71">
        <v>30</v>
      </c>
      <c r="H508" s="71">
        <v>1</v>
      </c>
      <c r="I508" s="71">
        <v>1</v>
      </c>
      <c r="J508" s="71">
        <v>1</v>
      </c>
      <c r="K508" s="71">
        <v>1</v>
      </c>
      <c r="L508" s="71">
        <v>1</v>
      </c>
      <c r="M508" s="71">
        <v>1</v>
      </c>
      <c r="N508" s="71">
        <v>1</v>
      </c>
      <c r="O508" s="71">
        <v>1</v>
      </c>
      <c r="P508" s="71">
        <v>1</v>
      </c>
      <c r="Q508" s="71">
        <v>1</v>
      </c>
      <c r="R508" s="71">
        <v>1</v>
      </c>
      <c r="S508" s="71">
        <v>1</v>
      </c>
      <c r="T508" s="48">
        <f>SUM(H508:S508)</f>
        <v>12</v>
      </c>
    </row>
    <row r="509" spans="2:20">
      <c r="B509" s="216"/>
      <c r="C509" s="202">
        <v>27</v>
      </c>
      <c r="D509" s="207"/>
      <c r="E509" s="198"/>
      <c r="F509" s="117" t="s">
        <v>648</v>
      </c>
      <c r="G509" s="71">
        <v>60</v>
      </c>
      <c r="H509" s="71">
        <v>3</v>
      </c>
      <c r="I509" s="71">
        <v>3</v>
      </c>
      <c r="J509" s="71">
        <v>3</v>
      </c>
      <c r="K509" s="71">
        <v>3</v>
      </c>
      <c r="L509" s="71">
        <v>3</v>
      </c>
      <c r="M509" s="71">
        <v>3</v>
      </c>
      <c r="N509" s="71">
        <v>3</v>
      </c>
      <c r="O509" s="71">
        <v>3</v>
      </c>
      <c r="P509" s="71">
        <v>3</v>
      </c>
      <c r="Q509" s="71">
        <v>3</v>
      </c>
      <c r="R509" s="71">
        <v>3</v>
      </c>
      <c r="S509" s="71">
        <v>3</v>
      </c>
      <c r="T509" s="109">
        <f>SUM(H509:S509)</f>
        <v>36</v>
      </c>
    </row>
    <row r="510" spans="2:20">
      <c r="B510" s="216"/>
      <c r="C510" s="202">
        <v>27</v>
      </c>
      <c r="D510" s="207"/>
      <c r="E510" s="198"/>
      <c r="F510" s="120" t="s">
        <v>649</v>
      </c>
      <c r="G510" s="49">
        <v>10</v>
      </c>
      <c r="H510" s="49">
        <v>1</v>
      </c>
      <c r="I510" s="49">
        <v>1</v>
      </c>
      <c r="J510" s="49">
        <v>1</v>
      </c>
      <c r="K510" s="49">
        <v>1</v>
      </c>
      <c r="L510" s="49">
        <v>1</v>
      </c>
      <c r="M510" s="49">
        <v>1</v>
      </c>
      <c r="N510" s="49">
        <v>1</v>
      </c>
      <c r="O510" s="49">
        <v>1</v>
      </c>
      <c r="P510" s="49">
        <v>1</v>
      </c>
      <c r="Q510" s="49">
        <v>1</v>
      </c>
      <c r="R510" s="49">
        <v>1</v>
      </c>
      <c r="S510" s="49">
        <v>1</v>
      </c>
      <c r="T510" s="103">
        <f>SUM(H510:S510)</f>
        <v>12</v>
      </c>
    </row>
    <row r="511" spans="2:20">
      <c r="B511" s="216"/>
      <c r="C511" s="202">
        <v>27</v>
      </c>
      <c r="D511" s="207"/>
      <c r="E511" s="198" t="s">
        <v>650</v>
      </c>
      <c r="F511" s="118" t="s">
        <v>651</v>
      </c>
      <c r="G511" s="71">
        <v>60</v>
      </c>
      <c r="H511" s="71">
        <v>0</v>
      </c>
      <c r="I511" s="71">
        <v>0</v>
      </c>
      <c r="J511" s="71">
        <v>1</v>
      </c>
      <c r="K511" s="71">
        <v>0</v>
      </c>
      <c r="L511" s="71">
        <v>0</v>
      </c>
      <c r="M511" s="71">
        <v>1</v>
      </c>
      <c r="N511" s="71">
        <v>0</v>
      </c>
      <c r="O511" s="71">
        <v>0</v>
      </c>
      <c r="P511" s="71">
        <v>1</v>
      </c>
      <c r="Q511" s="71">
        <v>0</v>
      </c>
      <c r="R511" s="71">
        <v>0</v>
      </c>
      <c r="S511" s="71">
        <v>1</v>
      </c>
      <c r="T511" s="109">
        <f t="shared" si="48"/>
        <v>4</v>
      </c>
    </row>
    <row r="512" spans="2:20">
      <c r="B512" s="216"/>
      <c r="C512" s="202">
        <v>27</v>
      </c>
      <c r="D512" s="207"/>
      <c r="E512" s="198"/>
      <c r="F512" s="117" t="s">
        <v>652</v>
      </c>
      <c r="G512" s="71">
        <v>20</v>
      </c>
      <c r="H512" s="71">
        <v>1</v>
      </c>
      <c r="I512" s="71">
        <v>2</v>
      </c>
      <c r="J512" s="71">
        <v>1</v>
      </c>
      <c r="K512" s="71">
        <v>1</v>
      </c>
      <c r="L512" s="71">
        <v>1</v>
      </c>
      <c r="M512" s="71">
        <v>1</v>
      </c>
      <c r="N512" s="71">
        <v>1</v>
      </c>
      <c r="O512" s="71">
        <v>1</v>
      </c>
      <c r="P512" s="71">
        <v>1</v>
      </c>
      <c r="Q512" s="71">
        <v>1</v>
      </c>
      <c r="R512" s="71">
        <v>1</v>
      </c>
      <c r="S512" s="71">
        <v>1</v>
      </c>
      <c r="T512" s="109">
        <f t="shared" si="48"/>
        <v>13</v>
      </c>
    </row>
    <row r="513" spans="2:20">
      <c r="B513" s="216"/>
      <c r="C513" s="202">
        <v>27</v>
      </c>
      <c r="D513" s="207"/>
      <c r="E513" s="198"/>
      <c r="F513" s="120" t="s">
        <v>653</v>
      </c>
      <c r="G513" s="49">
        <v>5</v>
      </c>
      <c r="H513" s="49">
        <v>5</v>
      </c>
      <c r="I513" s="49">
        <v>30</v>
      </c>
      <c r="J513" s="49">
        <v>5</v>
      </c>
      <c r="K513" s="49">
        <v>5</v>
      </c>
      <c r="L513" s="49">
        <v>10</v>
      </c>
      <c r="M513" s="49">
        <v>5</v>
      </c>
      <c r="N513" s="49">
        <v>5</v>
      </c>
      <c r="O513" s="49">
        <v>10</v>
      </c>
      <c r="P513" s="49">
        <v>5</v>
      </c>
      <c r="Q513" s="49">
        <v>10</v>
      </c>
      <c r="R513" s="49">
        <v>20</v>
      </c>
      <c r="S513" s="49">
        <v>10</v>
      </c>
      <c r="T513" s="103">
        <f t="shared" si="48"/>
        <v>120</v>
      </c>
    </row>
    <row r="514" spans="2:20" ht="31.5">
      <c r="B514" s="216"/>
      <c r="C514" s="202">
        <v>27</v>
      </c>
      <c r="D514" s="207"/>
      <c r="E514" s="147" t="s">
        <v>654</v>
      </c>
      <c r="F514" s="151" t="s">
        <v>655</v>
      </c>
      <c r="G514" s="49">
        <v>30</v>
      </c>
      <c r="H514" s="49">
        <v>3</v>
      </c>
      <c r="I514" s="49">
        <v>1</v>
      </c>
      <c r="J514" s="49">
        <v>1</v>
      </c>
      <c r="K514" s="49">
        <v>1</v>
      </c>
      <c r="L514" s="49">
        <v>1</v>
      </c>
      <c r="M514" s="49">
        <v>1</v>
      </c>
      <c r="N514" s="49">
        <v>1</v>
      </c>
      <c r="O514" s="49">
        <v>1</v>
      </c>
      <c r="P514" s="49">
        <v>1</v>
      </c>
      <c r="Q514" s="49">
        <v>1</v>
      </c>
      <c r="R514" s="49">
        <v>1</v>
      </c>
      <c r="S514" s="49">
        <v>1</v>
      </c>
      <c r="T514" s="103">
        <f t="shared" si="48"/>
        <v>14</v>
      </c>
    </row>
    <row r="515" spans="2:20">
      <c r="B515" s="216"/>
      <c r="C515" s="202">
        <v>27</v>
      </c>
      <c r="D515" s="207"/>
      <c r="E515" s="198" t="s">
        <v>656</v>
      </c>
      <c r="F515" s="118" t="s">
        <v>657</v>
      </c>
      <c r="G515" s="71">
        <v>60</v>
      </c>
      <c r="H515" s="71">
        <v>0</v>
      </c>
      <c r="I515" s="71">
        <v>0</v>
      </c>
      <c r="J515" s="71">
        <v>0</v>
      </c>
      <c r="K515" s="71">
        <v>1</v>
      </c>
      <c r="L515" s="71">
        <v>0</v>
      </c>
      <c r="M515" s="71">
        <v>0</v>
      </c>
      <c r="N515" s="71">
        <v>0</v>
      </c>
      <c r="O515" s="71">
        <v>0</v>
      </c>
      <c r="P515" s="71">
        <v>0</v>
      </c>
      <c r="Q515" s="71">
        <v>0</v>
      </c>
      <c r="R515" s="71">
        <v>0</v>
      </c>
      <c r="S515" s="71">
        <v>1</v>
      </c>
      <c r="T515" s="109">
        <f t="shared" si="48"/>
        <v>2</v>
      </c>
    </row>
    <row r="516" spans="2:20" ht="31.5">
      <c r="B516" s="216"/>
      <c r="C516" s="202">
        <v>27</v>
      </c>
      <c r="D516" s="207"/>
      <c r="E516" s="198"/>
      <c r="F516" s="117" t="s">
        <v>658</v>
      </c>
      <c r="G516" s="71">
        <v>60</v>
      </c>
      <c r="H516" s="71">
        <v>0</v>
      </c>
      <c r="I516" s="71">
        <v>0</v>
      </c>
      <c r="J516" s="71">
        <v>0</v>
      </c>
      <c r="K516" s="71">
        <v>0</v>
      </c>
      <c r="L516" s="71">
        <v>1</v>
      </c>
      <c r="M516" s="71">
        <v>0</v>
      </c>
      <c r="N516" s="71">
        <v>0</v>
      </c>
      <c r="O516" s="71">
        <v>0</v>
      </c>
      <c r="P516" s="71">
        <v>0</v>
      </c>
      <c r="Q516" s="71">
        <v>0</v>
      </c>
      <c r="R516" s="71">
        <v>0</v>
      </c>
      <c r="S516" s="71">
        <v>1</v>
      </c>
      <c r="T516" s="109">
        <f t="shared" si="48"/>
        <v>2</v>
      </c>
    </row>
    <row r="517" spans="2:20">
      <c r="B517" s="216"/>
      <c r="C517" s="202">
        <v>27</v>
      </c>
      <c r="D517" s="207"/>
      <c r="E517" s="198"/>
      <c r="F517" s="117" t="s">
        <v>659</v>
      </c>
      <c r="G517" s="71">
        <v>60</v>
      </c>
      <c r="H517" s="71">
        <v>0</v>
      </c>
      <c r="I517" s="71">
        <v>0</v>
      </c>
      <c r="J517" s="71">
        <v>0</v>
      </c>
      <c r="K517" s="71">
        <v>0</v>
      </c>
      <c r="L517" s="71">
        <v>0</v>
      </c>
      <c r="M517" s="71">
        <v>1</v>
      </c>
      <c r="N517" s="71">
        <v>0</v>
      </c>
      <c r="O517" s="71">
        <v>0</v>
      </c>
      <c r="P517" s="71">
        <v>0</v>
      </c>
      <c r="Q517" s="71">
        <v>0</v>
      </c>
      <c r="R517" s="71">
        <v>0</v>
      </c>
      <c r="S517" s="71">
        <v>0</v>
      </c>
      <c r="T517" s="109">
        <f t="shared" si="48"/>
        <v>1</v>
      </c>
    </row>
    <row r="518" spans="2:20">
      <c r="B518" s="216"/>
      <c r="C518" s="202">
        <v>27</v>
      </c>
      <c r="D518" s="207"/>
      <c r="E518" s="198"/>
      <c r="F518" s="117" t="s">
        <v>660</v>
      </c>
      <c r="G518" s="71">
        <v>30</v>
      </c>
      <c r="H518" s="71">
        <v>0</v>
      </c>
      <c r="I518" s="71">
        <v>0</v>
      </c>
      <c r="J518" s="71">
        <v>0</v>
      </c>
      <c r="K518" s="71">
        <v>0</v>
      </c>
      <c r="L518" s="71">
        <v>0</v>
      </c>
      <c r="M518" s="71">
        <v>0</v>
      </c>
      <c r="N518" s="71">
        <v>1</v>
      </c>
      <c r="O518" s="71">
        <v>0</v>
      </c>
      <c r="P518" s="71">
        <v>0</v>
      </c>
      <c r="Q518" s="71">
        <v>0</v>
      </c>
      <c r="R518" s="71">
        <v>0</v>
      </c>
      <c r="S518" s="71">
        <v>0</v>
      </c>
      <c r="T518" s="109">
        <f t="shared" si="48"/>
        <v>1</v>
      </c>
    </row>
    <row r="519" spans="2:20">
      <c r="B519" s="216"/>
      <c r="C519" s="202">
        <v>27</v>
      </c>
      <c r="D519" s="207"/>
      <c r="E519" s="198"/>
      <c r="F519" s="120" t="s">
        <v>661</v>
      </c>
      <c r="G519" s="49">
        <v>30</v>
      </c>
      <c r="H519" s="49">
        <v>0</v>
      </c>
      <c r="I519" s="49">
        <v>0</v>
      </c>
      <c r="J519" s="49">
        <v>0</v>
      </c>
      <c r="K519" s="49">
        <v>0</v>
      </c>
      <c r="L519" s="49">
        <v>0</v>
      </c>
      <c r="M519" s="49">
        <v>0</v>
      </c>
      <c r="N519" s="49">
        <v>0</v>
      </c>
      <c r="O519" s="49">
        <v>1</v>
      </c>
      <c r="P519" s="49">
        <v>0</v>
      </c>
      <c r="Q519" s="49">
        <v>0</v>
      </c>
      <c r="R519" s="49">
        <v>0</v>
      </c>
      <c r="S519" s="49">
        <v>0</v>
      </c>
      <c r="T519" s="103">
        <f t="shared" si="48"/>
        <v>1</v>
      </c>
    </row>
    <row r="520" spans="2:20">
      <c r="B520" s="216"/>
      <c r="C520" s="202">
        <v>27</v>
      </c>
      <c r="D520" s="207"/>
      <c r="E520" s="147" t="s">
        <v>662</v>
      </c>
      <c r="F520" s="151" t="s">
        <v>713</v>
      </c>
      <c r="G520" s="41">
        <v>50</v>
      </c>
      <c r="H520" s="41">
        <v>0</v>
      </c>
      <c r="I520" s="41">
        <v>1</v>
      </c>
      <c r="J520" s="41">
        <v>0</v>
      </c>
      <c r="K520" s="41">
        <v>1</v>
      </c>
      <c r="L520" s="41">
        <v>0</v>
      </c>
      <c r="M520" s="41">
        <v>0</v>
      </c>
      <c r="N520" s="41">
        <v>1</v>
      </c>
      <c r="O520" s="41">
        <v>0</v>
      </c>
      <c r="P520" s="41">
        <v>0</v>
      </c>
      <c r="Q520" s="41">
        <v>0</v>
      </c>
      <c r="R520" s="41">
        <v>1</v>
      </c>
      <c r="S520" s="41">
        <v>0</v>
      </c>
      <c r="T520" s="122">
        <f t="shared" si="48"/>
        <v>4</v>
      </c>
    </row>
    <row r="521" spans="2:20">
      <c r="B521" s="216"/>
      <c r="C521" s="202">
        <v>27</v>
      </c>
      <c r="D521" s="207"/>
      <c r="E521" s="147" t="s">
        <v>663</v>
      </c>
      <c r="F521" s="151" t="s">
        <v>664</v>
      </c>
      <c r="G521" s="43">
        <v>40</v>
      </c>
      <c r="H521" s="43">
        <v>1</v>
      </c>
      <c r="I521" s="43">
        <v>1</v>
      </c>
      <c r="J521" s="43">
        <v>1</v>
      </c>
      <c r="K521" s="43">
        <v>1</v>
      </c>
      <c r="L521" s="43">
        <v>1</v>
      </c>
      <c r="M521" s="43">
        <v>1</v>
      </c>
      <c r="N521" s="43">
        <v>1</v>
      </c>
      <c r="O521" s="43">
        <v>1</v>
      </c>
      <c r="P521" s="43">
        <v>1</v>
      </c>
      <c r="Q521" s="43">
        <v>1</v>
      </c>
      <c r="R521" s="43">
        <v>1</v>
      </c>
      <c r="S521" s="43">
        <v>1</v>
      </c>
      <c r="T521" s="144">
        <f t="shared" si="48"/>
        <v>12</v>
      </c>
    </row>
    <row r="522" spans="2:20" ht="31.5">
      <c r="B522" s="216"/>
      <c r="C522" s="202">
        <v>27</v>
      </c>
      <c r="D522" s="207"/>
      <c r="E522" s="147" t="s">
        <v>665</v>
      </c>
      <c r="F522" s="151" t="s">
        <v>666</v>
      </c>
      <c r="G522" s="41">
        <v>60</v>
      </c>
      <c r="H522" s="41">
        <v>0</v>
      </c>
      <c r="I522" s="41">
        <v>0</v>
      </c>
      <c r="J522" s="41">
        <v>0</v>
      </c>
      <c r="K522" s="41">
        <v>0</v>
      </c>
      <c r="L522" s="41">
        <v>0</v>
      </c>
      <c r="M522" s="41">
        <v>0</v>
      </c>
      <c r="N522" s="41">
        <v>0</v>
      </c>
      <c r="O522" s="41">
        <v>0</v>
      </c>
      <c r="P522" s="41">
        <v>1</v>
      </c>
      <c r="Q522" s="41">
        <v>0</v>
      </c>
      <c r="R522" s="41">
        <v>0</v>
      </c>
      <c r="S522" s="41">
        <v>0</v>
      </c>
      <c r="T522" s="122">
        <f t="shared" si="48"/>
        <v>1</v>
      </c>
    </row>
    <row r="523" spans="2:20">
      <c r="B523" s="216" t="s">
        <v>785</v>
      </c>
      <c r="C523" s="202">
        <v>28</v>
      </c>
      <c r="D523" s="207" t="s">
        <v>703</v>
      </c>
      <c r="E523" s="198" t="s">
        <v>667</v>
      </c>
      <c r="F523" s="116" t="s">
        <v>668</v>
      </c>
      <c r="G523" s="62">
        <v>120</v>
      </c>
      <c r="H523" s="62">
        <v>0</v>
      </c>
      <c r="I523" s="62">
        <v>0</v>
      </c>
      <c r="J523" s="62">
        <v>0</v>
      </c>
      <c r="K523" s="62">
        <v>1</v>
      </c>
      <c r="L523" s="62">
        <v>0</v>
      </c>
      <c r="M523" s="62">
        <v>0</v>
      </c>
      <c r="N523" s="62">
        <v>0</v>
      </c>
      <c r="O523" s="62">
        <v>0</v>
      </c>
      <c r="P523" s="62">
        <v>0</v>
      </c>
      <c r="Q523" s="62">
        <v>0</v>
      </c>
      <c r="R523" s="62">
        <v>0</v>
      </c>
      <c r="S523" s="62">
        <v>0</v>
      </c>
      <c r="T523" s="63">
        <f t="shared" ref="T523:T537" si="49">SUM(H523:S523)</f>
        <v>1</v>
      </c>
    </row>
    <row r="524" spans="2:20" ht="30.6" customHeight="1">
      <c r="B524" s="216"/>
      <c r="C524" s="202"/>
      <c r="D524" s="207"/>
      <c r="E524" s="198"/>
      <c r="F524" s="111" t="s">
        <v>669</v>
      </c>
      <c r="G524" s="62">
        <v>90</v>
      </c>
      <c r="H524" s="62">
        <v>0</v>
      </c>
      <c r="I524" s="62">
        <v>0</v>
      </c>
      <c r="J524" s="62">
        <v>0</v>
      </c>
      <c r="K524" s="62">
        <v>1</v>
      </c>
      <c r="L524" s="62">
        <v>0</v>
      </c>
      <c r="M524" s="62">
        <v>0</v>
      </c>
      <c r="N524" s="62">
        <v>0</v>
      </c>
      <c r="O524" s="62">
        <v>0</v>
      </c>
      <c r="P524" s="62">
        <v>0</v>
      </c>
      <c r="Q524" s="62">
        <v>0</v>
      </c>
      <c r="R524" s="62">
        <v>0</v>
      </c>
      <c r="S524" s="62">
        <v>0</v>
      </c>
      <c r="T524" s="63">
        <f t="shared" si="49"/>
        <v>1</v>
      </c>
    </row>
    <row r="525" spans="2:20" ht="30.6" customHeight="1">
      <c r="B525" s="216"/>
      <c r="C525" s="202"/>
      <c r="D525" s="207"/>
      <c r="E525" s="198"/>
      <c r="F525" s="111" t="s">
        <v>673</v>
      </c>
      <c r="G525" s="62">
        <v>150</v>
      </c>
      <c r="H525" s="62">
        <v>0</v>
      </c>
      <c r="I525" s="62">
        <v>1</v>
      </c>
      <c r="J525" s="62">
        <v>0</v>
      </c>
      <c r="K525" s="62">
        <v>0</v>
      </c>
      <c r="L525" s="62">
        <v>0</v>
      </c>
      <c r="M525" s="62">
        <v>0</v>
      </c>
      <c r="N525" s="62">
        <v>0</v>
      </c>
      <c r="O525" s="62">
        <v>0</v>
      </c>
      <c r="P525" s="62">
        <v>0</v>
      </c>
      <c r="Q525" s="62">
        <v>0</v>
      </c>
      <c r="R525" s="62">
        <v>0</v>
      </c>
      <c r="S525" s="62">
        <v>0</v>
      </c>
      <c r="T525" s="63">
        <f t="shared" ref="T525:T534" si="50">SUM(H525:S525)</f>
        <v>1</v>
      </c>
    </row>
    <row r="526" spans="2:20" ht="30.6" customHeight="1">
      <c r="B526" s="216"/>
      <c r="C526" s="202"/>
      <c r="D526" s="207"/>
      <c r="E526" s="198"/>
      <c r="F526" s="111" t="s">
        <v>674</v>
      </c>
      <c r="G526" s="62">
        <v>90</v>
      </c>
      <c r="H526" s="62">
        <v>0</v>
      </c>
      <c r="I526" s="62">
        <v>0</v>
      </c>
      <c r="J526" s="62">
        <v>0</v>
      </c>
      <c r="K526" s="62">
        <v>1</v>
      </c>
      <c r="L526" s="62">
        <v>0</v>
      </c>
      <c r="M526" s="62">
        <v>0</v>
      </c>
      <c r="N526" s="62">
        <v>0</v>
      </c>
      <c r="O526" s="62">
        <v>0</v>
      </c>
      <c r="P526" s="62">
        <v>0</v>
      </c>
      <c r="Q526" s="62">
        <v>0</v>
      </c>
      <c r="R526" s="62">
        <v>0</v>
      </c>
      <c r="S526" s="62">
        <v>0</v>
      </c>
      <c r="T526" s="63">
        <f t="shared" si="50"/>
        <v>1</v>
      </c>
    </row>
    <row r="527" spans="2:20" ht="15.95" customHeight="1">
      <c r="B527" s="216"/>
      <c r="C527" s="202"/>
      <c r="D527" s="207"/>
      <c r="E527" s="198"/>
      <c r="F527" s="111" t="s">
        <v>675</v>
      </c>
      <c r="G527" s="62">
        <v>30</v>
      </c>
      <c r="H527" s="62">
        <v>0</v>
      </c>
      <c r="I527" s="62">
        <v>0</v>
      </c>
      <c r="J527" s="62">
        <v>0</v>
      </c>
      <c r="K527" s="62">
        <v>0</v>
      </c>
      <c r="L527" s="62">
        <v>0</v>
      </c>
      <c r="M527" s="62">
        <v>0</v>
      </c>
      <c r="N527" s="62">
        <v>0</v>
      </c>
      <c r="O527" s="62">
        <v>0</v>
      </c>
      <c r="P527" s="62">
        <v>0</v>
      </c>
      <c r="Q527" s="62">
        <v>0</v>
      </c>
      <c r="R527" s="62">
        <v>0</v>
      </c>
      <c r="S527" s="62">
        <v>1</v>
      </c>
      <c r="T527" s="63">
        <f t="shared" si="50"/>
        <v>1</v>
      </c>
    </row>
    <row r="528" spans="2:20" ht="15.95" customHeight="1">
      <c r="B528" s="216"/>
      <c r="C528" s="202"/>
      <c r="D528" s="207"/>
      <c r="E528" s="198"/>
      <c r="F528" s="117" t="s">
        <v>676</v>
      </c>
      <c r="G528" s="46">
        <v>240</v>
      </c>
      <c r="H528" s="46">
        <v>0</v>
      </c>
      <c r="I528" s="46">
        <v>1</v>
      </c>
      <c r="J528" s="46">
        <v>0</v>
      </c>
      <c r="K528" s="46">
        <v>0</v>
      </c>
      <c r="L528" s="46">
        <v>0</v>
      </c>
      <c r="M528" s="46">
        <v>0</v>
      </c>
      <c r="N528" s="46">
        <v>0</v>
      </c>
      <c r="O528" s="46">
        <v>0</v>
      </c>
      <c r="P528" s="46">
        <v>0</v>
      </c>
      <c r="Q528" s="46">
        <v>0</v>
      </c>
      <c r="R528" s="46">
        <v>0</v>
      </c>
      <c r="S528" s="46">
        <v>0</v>
      </c>
      <c r="T528" s="104">
        <f t="shared" si="50"/>
        <v>1</v>
      </c>
    </row>
    <row r="529" spans="2:20" ht="15.95" customHeight="1">
      <c r="B529" s="216"/>
      <c r="C529" s="202"/>
      <c r="D529" s="207"/>
      <c r="E529" s="198"/>
      <c r="F529" s="117" t="s">
        <v>677</v>
      </c>
      <c r="G529" s="47">
        <v>90</v>
      </c>
      <c r="H529" s="47">
        <v>1</v>
      </c>
      <c r="I529" s="47">
        <v>1</v>
      </c>
      <c r="J529" s="47">
        <v>0</v>
      </c>
      <c r="K529" s="47">
        <v>0</v>
      </c>
      <c r="L529" s="47">
        <v>0</v>
      </c>
      <c r="M529" s="47">
        <v>0</v>
      </c>
      <c r="N529" s="47">
        <v>0</v>
      </c>
      <c r="O529" s="47">
        <v>0</v>
      </c>
      <c r="P529" s="47">
        <v>0</v>
      </c>
      <c r="Q529" s="47">
        <v>0</v>
      </c>
      <c r="R529" s="47">
        <v>0</v>
      </c>
      <c r="S529" s="47">
        <v>0</v>
      </c>
      <c r="T529" s="48">
        <f t="shared" si="50"/>
        <v>2</v>
      </c>
    </row>
    <row r="530" spans="2:20" ht="31.5" customHeight="1">
      <c r="B530" s="216"/>
      <c r="C530" s="202"/>
      <c r="D530" s="207"/>
      <c r="E530" s="198"/>
      <c r="F530" s="117" t="s">
        <v>678</v>
      </c>
      <c r="G530" s="47">
        <v>240</v>
      </c>
      <c r="H530" s="47">
        <v>0</v>
      </c>
      <c r="I530" s="47">
        <v>1</v>
      </c>
      <c r="J530" s="47">
        <v>0</v>
      </c>
      <c r="K530" s="47">
        <v>0</v>
      </c>
      <c r="L530" s="47">
        <v>0</v>
      </c>
      <c r="M530" s="47">
        <v>0</v>
      </c>
      <c r="N530" s="47">
        <v>0</v>
      </c>
      <c r="O530" s="47">
        <v>0</v>
      </c>
      <c r="P530" s="47">
        <v>0</v>
      </c>
      <c r="Q530" s="47">
        <v>0</v>
      </c>
      <c r="R530" s="47">
        <v>0</v>
      </c>
      <c r="S530" s="47">
        <v>0</v>
      </c>
      <c r="T530" s="48">
        <f t="shared" si="50"/>
        <v>1</v>
      </c>
    </row>
    <row r="531" spans="2:20" ht="31.5" customHeight="1">
      <c r="B531" s="216"/>
      <c r="C531" s="202"/>
      <c r="D531" s="207"/>
      <c r="E531" s="198"/>
      <c r="F531" s="117" t="s">
        <v>679</v>
      </c>
      <c r="G531" s="47">
        <v>90</v>
      </c>
      <c r="H531" s="47">
        <v>0</v>
      </c>
      <c r="I531" s="47">
        <v>0</v>
      </c>
      <c r="J531" s="47">
        <v>0</v>
      </c>
      <c r="K531" s="47">
        <v>0</v>
      </c>
      <c r="L531" s="47">
        <v>0</v>
      </c>
      <c r="M531" s="47">
        <v>0</v>
      </c>
      <c r="N531" s="47">
        <v>0</v>
      </c>
      <c r="O531" s="47">
        <v>1</v>
      </c>
      <c r="P531" s="47">
        <v>0</v>
      </c>
      <c r="Q531" s="47">
        <v>0</v>
      </c>
      <c r="R531" s="47">
        <v>0</v>
      </c>
      <c r="S531" s="47">
        <v>0</v>
      </c>
      <c r="T531" s="48">
        <f t="shared" si="50"/>
        <v>1</v>
      </c>
    </row>
    <row r="532" spans="2:20" ht="31.5" customHeight="1">
      <c r="B532" s="216"/>
      <c r="C532" s="202"/>
      <c r="D532" s="207"/>
      <c r="E532" s="198"/>
      <c r="F532" s="117" t="s">
        <v>680</v>
      </c>
      <c r="G532" s="47">
        <v>60</v>
      </c>
      <c r="H532" s="47">
        <v>0</v>
      </c>
      <c r="I532" s="47">
        <v>0</v>
      </c>
      <c r="J532" s="47">
        <v>0</v>
      </c>
      <c r="K532" s="47">
        <v>0</v>
      </c>
      <c r="L532" s="47">
        <v>0</v>
      </c>
      <c r="M532" s="47">
        <v>0</v>
      </c>
      <c r="N532" s="47">
        <v>0</v>
      </c>
      <c r="O532" s="47">
        <v>0</v>
      </c>
      <c r="P532" s="47">
        <v>0</v>
      </c>
      <c r="Q532" s="47">
        <v>1</v>
      </c>
      <c r="R532" s="47">
        <v>0</v>
      </c>
      <c r="S532" s="47">
        <v>0</v>
      </c>
      <c r="T532" s="48">
        <f t="shared" si="50"/>
        <v>1</v>
      </c>
    </row>
    <row r="533" spans="2:20" ht="15.95" customHeight="1">
      <c r="B533" s="216"/>
      <c r="C533" s="202"/>
      <c r="D533" s="207"/>
      <c r="E533" s="198"/>
      <c r="F533" s="117" t="s">
        <v>681</v>
      </c>
      <c r="G533" s="136">
        <v>0.5</v>
      </c>
      <c r="H533" s="136">
        <v>0</v>
      </c>
      <c r="I533" s="136">
        <v>0</v>
      </c>
      <c r="J533" s="136">
        <v>0</v>
      </c>
      <c r="K533" s="136">
        <v>0</v>
      </c>
      <c r="L533" s="136">
        <v>100</v>
      </c>
      <c r="M533" s="136">
        <v>150</v>
      </c>
      <c r="N533" s="136">
        <v>150</v>
      </c>
      <c r="O533" s="136">
        <v>600</v>
      </c>
      <c r="P533" s="136">
        <v>600</v>
      </c>
      <c r="Q533" s="136">
        <v>200</v>
      </c>
      <c r="R533" s="136">
        <v>0</v>
      </c>
      <c r="S533" s="136">
        <v>0</v>
      </c>
      <c r="T533" s="137">
        <f t="shared" si="50"/>
        <v>1800</v>
      </c>
    </row>
    <row r="534" spans="2:20" ht="15.95" customHeight="1">
      <c r="B534" s="216"/>
      <c r="C534" s="202"/>
      <c r="D534" s="207"/>
      <c r="E534" s="198"/>
      <c r="F534" s="120" t="s">
        <v>682</v>
      </c>
      <c r="G534" s="41">
        <v>0.5</v>
      </c>
      <c r="H534" s="41">
        <v>0</v>
      </c>
      <c r="I534" s="41">
        <v>0</v>
      </c>
      <c r="J534" s="41">
        <v>0</v>
      </c>
      <c r="K534" s="41">
        <v>0</v>
      </c>
      <c r="L534" s="41">
        <v>100</v>
      </c>
      <c r="M534" s="41">
        <v>150</v>
      </c>
      <c r="N534" s="41">
        <v>150</v>
      </c>
      <c r="O534" s="41">
        <v>500</v>
      </c>
      <c r="P534" s="41">
        <v>500</v>
      </c>
      <c r="Q534" s="41">
        <v>200</v>
      </c>
      <c r="R534" s="41">
        <v>0</v>
      </c>
      <c r="S534" s="41">
        <v>0</v>
      </c>
      <c r="T534" s="122">
        <f t="shared" si="50"/>
        <v>1600</v>
      </c>
    </row>
    <row r="535" spans="2:20" ht="35.1" customHeight="1">
      <c r="B535" s="216"/>
      <c r="C535" s="202">
        <v>29</v>
      </c>
      <c r="D535" s="207" t="s">
        <v>709</v>
      </c>
      <c r="E535" s="198" t="s">
        <v>709</v>
      </c>
      <c r="F535" s="116" t="s">
        <v>670</v>
      </c>
      <c r="G535" s="62">
        <v>30</v>
      </c>
      <c r="H535" s="62">
        <v>0</v>
      </c>
      <c r="I535" s="62">
        <v>1</v>
      </c>
      <c r="J535" s="62">
        <v>0</v>
      </c>
      <c r="K535" s="62">
        <v>0</v>
      </c>
      <c r="L535" s="62">
        <v>0</v>
      </c>
      <c r="M535" s="62">
        <v>0</v>
      </c>
      <c r="N535" s="62">
        <v>0</v>
      </c>
      <c r="O535" s="62">
        <v>0</v>
      </c>
      <c r="P535" s="62">
        <v>0</v>
      </c>
      <c r="Q535" s="62">
        <v>0</v>
      </c>
      <c r="R535" s="62">
        <v>0</v>
      </c>
      <c r="S535" s="62">
        <v>0</v>
      </c>
      <c r="T535" s="63">
        <f t="shared" si="49"/>
        <v>1</v>
      </c>
    </row>
    <row r="536" spans="2:20" ht="35.1" customHeight="1">
      <c r="B536" s="216"/>
      <c r="C536" s="202">
        <v>29</v>
      </c>
      <c r="D536" s="207"/>
      <c r="E536" s="198"/>
      <c r="F536" s="111" t="s">
        <v>671</v>
      </c>
      <c r="G536" s="62">
        <v>60</v>
      </c>
      <c r="H536" s="62">
        <v>0</v>
      </c>
      <c r="I536" s="62">
        <v>0</v>
      </c>
      <c r="J536" s="62">
        <v>0</v>
      </c>
      <c r="K536" s="62">
        <v>1</v>
      </c>
      <c r="L536" s="62">
        <v>0</v>
      </c>
      <c r="M536" s="62">
        <v>0</v>
      </c>
      <c r="N536" s="62">
        <v>0</v>
      </c>
      <c r="O536" s="62">
        <v>0</v>
      </c>
      <c r="P536" s="62">
        <v>0</v>
      </c>
      <c r="Q536" s="62">
        <v>0</v>
      </c>
      <c r="R536" s="62">
        <v>0</v>
      </c>
      <c r="S536" s="62">
        <v>0</v>
      </c>
      <c r="T536" s="63">
        <f t="shared" si="49"/>
        <v>1</v>
      </c>
    </row>
    <row r="537" spans="2:20" ht="35.1" customHeight="1">
      <c r="B537" s="216"/>
      <c r="C537" s="202">
        <v>29</v>
      </c>
      <c r="D537" s="207"/>
      <c r="E537" s="198"/>
      <c r="F537" s="113" t="s">
        <v>672</v>
      </c>
      <c r="G537" s="59">
        <v>60</v>
      </c>
      <c r="H537" s="59">
        <v>0</v>
      </c>
      <c r="I537" s="59">
        <v>0</v>
      </c>
      <c r="J537" s="59">
        <v>0</v>
      </c>
      <c r="K537" s="59">
        <v>1</v>
      </c>
      <c r="L537" s="59">
        <v>0</v>
      </c>
      <c r="M537" s="59">
        <v>0</v>
      </c>
      <c r="N537" s="59">
        <v>0</v>
      </c>
      <c r="O537" s="59">
        <v>0</v>
      </c>
      <c r="P537" s="59">
        <v>0</v>
      </c>
      <c r="Q537" s="59">
        <v>0</v>
      </c>
      <c r="R537" s="59">
        <v>0</v>
      </c>
      <c r="S537" s="59">
        <v>0</v>
      </c>
      <c r="T537" s="60">
        <f t="shared" si="49"/>
        <v>1</v>
      </c>
    </row>
    <row r="538" spans="2:20">
      <c r="B538" s="216"/>
      <c r="C538" s="148">
        <v>30</v>
      </c>
      <c r="D538" s="149" t="s">
        <v>702</v>
      </c>
      <c r="E538" s="147" t="s">
        <v>633</v>
      </c>
      <c r="F538" s="147" t="s">
        <v>634</v>
      </c>
      <c r="G538" s="65">
        <v>3</v>
      </c>
      <c r="H538" s="65">
        <v>150</v>
      </c>
      <c r="I538" s="65">
        <v>150</v>
      </c>
      <c r="J538" s="65">
        <v>150</v>
      </c>
      <c r="K538" s="65">
        <v>200</v>
      </c>
      <c r="L538" s="65">
        <v>150</v>
      </c>
      <c r="M538" s="65">
        <v>150</v>
      </c>
      <c r="N538" s="65">
        <v>150</v>
      </c>
      <c r="O538" s="65">
        <v>150</v>
      </c>
      <c r="P538" s="65">
        <v>200</v>
      </c>
      <c r="Q538" s="65">
        <v>200</v>
      </c>
      <c r="R538" s="65">
        <v>200</v>
      </c>
      <c r="S538" s="65">
        <v>200</v>
      </c>
      <c r="T538" s="74">
        <f>SUM(H538:S538)</f>
        <v>2050</v>
      </c>
    </row>
  </sheetData>
  <autoFilter ref="A4:T538"/>
  <customSheetViews>
    <customSheetView guid="{B549B256-0576-4A1F-ABBB-6B974D59391A}" scale="85" showPageBreaks="1" fitToPage="1" showAutoFilter="1" hiddenRows="1">
      <selection activeCell="Y2" sqref="Y2"/>
      <pageMargins left="0.23622047244094491" right="0.23622047244094491" top="0.74803149606299213" bottom="0.74803149606299213" header="0.31496062992125984" footer="0.31496062992125984"/>
      <pageSetup paperSize="9" scale="47" fitToHeight="0" orientation="landscape" cellComments="asDisplayed" r:id="rId1"/>
      <headerFooter>
        <oddHeader>&amp;R&amp;"-,太字"&amp;28別紙１</oddHeader>
        <oddFooter>&amp;C&amp;P</oddFooter>
      </headerFooter>
      <autoFilter ref="A6:U545"/>
    </customSheetView>
  </customSheetViews>
  <mergeCells count="171">
    <mergeCell ref="B523:B538"/>
    <mergeCell ref="B241:B522"/>
    <mergeCell ref="B113:B240"/>
    <mergeCell ref="B5:B7"/>
    <mergeCell ref="E500:E502"/>
    <mergeCell ref="E503:E506"/>
    <mergeCell ref="E508:E510"/>
    <mergeCell ref="E511:E513"/>
    <mergeCell ref="E515:E519"/>
    <mergeCell ref="E523:E534"/>
    <mergeCell ref="E392:E395"/>
    <mergeCell ref="E404:E409"/>
    <mergeCell ref="E417:E427"/>
    <mergeCell ref="C34:C75"/>
    <mergeCell ref="C113:C145"/>
    <mergeCell ref="D153:D166"/>
    <mergeCell ref="C146:C148"/>
    <mergeCell ref="C153:C166"/>
    <mergeCell ref="D149:D152"/>
    <mergeCell ref="E535:E537"/>
    <mergeCell ref="E320:E327"/>
    <mergeCell ref="E328:E335"/>
    <mergeCell ref="D5:D7"/>
    <mergeCell ref="D34:D75"/>
    <mergeCell ref="C149:C152"/>
    <mergeCell ref="C5:C7"/>
    <mergeCell ref="E113:E114"/>
    <mergeCell ref="E119:E122"/>
    <mergeCell ref="E123:E130"/>
    <mergeCell ref="C486:C494"/>
    <mergeCell ref="C495:C499"/>
    <mergeCell ref="C500:C522"/>
    <mergeCell ref="C167:C171"/>
    <mergeCell ref="C172:C185"/>
    <mergeCell ref="C186:C200"/>
    <mergeCell ref="C201:C202"/>
    <mergeCell ref="C203:C220"/>
    <mergeCell ref="C221:C240"/>
    <mergeCell ref="E295:E297"/>
    <mergeCell ref="E298:E300"/>
    <mergeCell ref="E301:E303"/>
    <mergeCell ref="E352:E357"/>
    <mergeCell ref="E203:E208"/>
    <mergeCell ref="E221:E225"/>
    <mergeCell ref="E226:E228"/>
    <mergeCell ref="E229:E232"/>
    <mergeCell ref="E233:E237"/>
    <mergeCell ref="E238:E240"/>
    <mergeCell ref="D233:D240"/>
    <mergeCell ref="C535:C537"/>
    <mergeCell ref="D523:D534"/>
    <mergeCell ref="C523:C534"/>
    <mergeCell ref="C241:C391"/>
    <mergeCell ref="C392:C409"/>
    <mergeCell ref="C410:C436"/>
    <mergeCell ref="C437:C463"/>
    <mergeCell ref="C464:C469"/>
    <mergeCell ref="C470:C485"/>
    <mergeCell ref="D535:D537"/>
    <mergeCell ref="D470:D485"/>
    <mergeCell ref="D495:D499"/>
    <mergeCell ref="D486:D494"/>
    <mergeCell ref="D500:D522"/>
    <mergeCell ref="D392:D409"/>
    <mergeCell ref="D410:D436"/>
    <mergeCell ref="D437:D463"/>
    <mergeCell ref="D464:D469"/>
    <mergeCell ref="D241:D391"/>
    <mergeCell ref="D172:D185"/>
    <mergeCell ref="D203:D220"/>
    <mergeCell ref="D113:D145"/>
    <mergeCell ref="D146:D148"/>
    <mergeCell ref="D186:D200"/>
    <mergeCell ref="D201:D202"/>
    <mergeCell ref="D11:D15"/>
    <mergeCell ref="D167:D171"/>
    <mergeCell ref="D221:D232"/>
    <mergeCell ref="D32:D33"/>
    <mergeCell ref="D16:D18"/>
    <mergeCell ref="D19:D31"/>
    <mergeCell ref="E384:E385"/>
    <mergeCell ref="E241:E243"/>
    <mergeCell ref="E304:E311"/>
    <mergeCell ref="E312:E319"/>
    <mergeCell ref="E278:E285"/>
    <mergeCell ref="E286:E294"/>
    <mergeCell ref="E336:E343"/>
    <mergeCell ref="E251:E261"/>
    <mergeCell ref="E244:E250"/>
    <mergeCell ref="E262:E268"/>
    <mergeCell ref="E269:E277"/>
    <mergeCell ref="E344:E351"/>
    <mergeCell ref="E358:E362"/>
    <mergeCell ref="E375:E379"/>
    <mergeCell ref="E380:E383"/>
    <mergeCell ref="E386:E387"/>
    <mergeCell ref="E388:E389"/>
    <mergeCell ref="E364:E367"/>
    <mergeCell ref="E368:E371"/>
    <mergeCell ref="E372:E374"/>
    <mergeCell ref="E495:E497"/>
    <mergeCell ref="E498:E499"/>
    <mergeCell ref="E487:E489"/>
    <mergeCell ref="E462:E463"/>
    <mergeCell ref="E474:E481"/>
    <mergeCell ref="E483:E485"/>
    <mergeCell ref="E396:E403"/>
    <mergeCell ref="E410:E416"/>
    <mergeCell ref="E437:E440"/>
    <mergeCell ref="E441:E443"/>
    <mergeCell ref="E446:E449"/>
    <mergeCell ref="E450:E451"/>
    <mergeCell ref="E428:E436"/>
    <mergeCell ref="E454:E455"/>
    <mergeCell ref="E456:E458"/>
    <mergeCell ref="E490:E494"/>
    <mergeCell ref="E459:E461"/>
    <mergeCell ref="E467:E469"/>
    <mergeCell ref="E470:E473"/>
    <mergeCell ref="E201:E202"/>
    <mergeCell ref="E218:E220"/>
    <mergeCell ref="E115:E118"/>
    <mergeCell ref="E131:E136"/>
    <mergeCell ref="E146:E148"/>
    <mergeCell ref="E186:E190"/>
    <mergeCell ref="E191:E195"/>
    <mergeCell ref="E137:E144"/>
    <mergeCell ref="E149:E150"/>
    <mergeCell ref="E153:E159"/>
    <mergeCell ref="E167:E171"/>
    <mergeCell ref="E160:E161"/>
    <mergeCell ref="E151:E152"/>
    <mergeCell ref="E162:E166"/>
    <mergeCell ref="E209:E212"/>
    <mergeCell ref="E213:E214"/>
    <mergeCell ref="E215:E217"/>
    <mergeCell ref="E196:E200"/>
    <mergeCell ref="E172:E175"/>
    <mergeCell ref="E176:E179"/>
    <mergeCell ref="E180:E184"/>
    <mergeCell ref="H3:T3"/>
    <mergeCell ref="E58:E70"/>
    <mergeCell ref="E71:E75"/>
    <mergeCell ref="E32:E33"/>
    <mergeCell ref="E16:E18"/>
    <mergeCell ref="E19:E22"/>
    <mergeCell ref="E23:E31"/>
    <mergeCell ref="E76:E87"/>
    <mergeCell ref="E88:E99"/>
    <mergeCell ref="E8:E10"/>
    <mergeCell ref="E11:E15"/>
    <mergeCell ref="E5:E6"/>
    <mergeCell ref="D3:E4"/>
    <mergeCell ref="D8:D10"/>
    <mergeCell ref="E108:E112"/>
    <mergeCell ref="D76:D112"/>
    <mergeCell ref="C76:C112"/>
    <mergeCell ref="B8:B112"/>
    <mergeCell ref="E102:E107"/>
    <mergeCell ref="E34:E42"/>
    <mergeCell ref="E43:E57"/>
    <mergeCell ref="F3:F4"/>
    <mergeCell ref="G3:G4"/>
    <mergeCell ref="E100:E101"/>
    <mergeCell ref="C8:C10"/>
    <mergeCell ref="C11:C15"/>
    <mergeCell ref="C16:C18"/>
    <mergeCell ref="C19:C31"/>
    <mergeCell ref="C32:C33"/>
    <mergeCell ref="C3:C4"/>
    <mergeCell ref="B3:B4"/>
  </mergeCells>
  <phoneticPr fontId="2"/>
  <pageMargins left="0.23622047244094491" right="0.23622047244094491" top="0.55118110236220474" bottom="0.35433070866141736" header="0.31496062992125984" footer="0.19685039370078741"/>
  <pageSetup paperSize="9" scale="53" fitToHeight="0" orientation="landscape" cellComments="asDisplayed"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委託化予定事務</vt:lpstr>
      <vt:lpstr>一覧詳細</vt:lpstr>
      <vt:lpstr>'別紙1　委託化予定事務'!Print_Area</vt:lpstr>
      <vt:lpstr>一覧詳細!Print_Titles</vt:lpstr>
      <vt:lpstr>'別紙1　委託化予定事務'!Print_Titles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m01923161</dc:creator>
  <cp:lastModifiedBy>目黒区役所</cp:lastModifiedBy>
  <cp:lastPrinted>2024-03-23T05:36:16Z</cp:lastPrinted>
  <dcterms:created xsi:type="dcterms:W3CDTF">2015-06-05T18:19:34Z</dcterms:created>
  <dcterms:modified xsi:type="dcterms:W3CDTF">2024-04-10T09:34:58Z</dcterms:modified>
</cp:coreProperties>
</file>